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 Dokumentet\Buxheti 2020-2024\2024\SHPENZIMET 2024\"/>
    </mc:Choice>
  </mc:AlternateContent>
  <bookViews>
    <workbookView xWindow="480" yWindow="180" windowWidth="11355" windowHeight="8640" tabRatio="596" firstSheet="12" activeTab="15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1" sheetId="23" r:id="rId18"/>
  </sheets>
  <definedNames>
    <definedName name="_xlnm._FilterDatabase" localSheetId="1" hidden="1">'Administrata-16315'!$A$6:$P$26</definedName>
    <definedName name="_xlnm._FilterDatabase" localSheetId="16" hidden="1">'Arsim-92075-93420-94620'!$A$6:$P$187</definedName>
    <definedName name="_xlnm._FilterDatabase" localSheetId="8" hidden="1">'Bujqsi-47015'!$A$7:$P$21</definedName>
    <definedName name="_xlnm._FilterDatabase" localSheetId="5" hidden="1">'Buxheti-17515'!$A$6:$P$184</definedName>
    <definedName name="_xlnm._FilterDatabase" localSheetId="9" hidden="1">'Ekonomi-48015'!$A$7:$P$7</definedName>
    <definedName name="_xlnm._FilterDatabase" localSheetId="2" hidden="1">'Inspekcioni-16629'!$A$6:$P$15</definedName>
    <definedName name="_xlnm._FilterDatabase" localSheetId="10" hidden="1">'Kadaster-65075'!$A$6:$P$14</definedName>
    <definedName name="_xlnm._FilterDatabase" localSheetId="15" hidden="1">'Kulturë-85015'!$A$6:$P$23</definedName>
    <definedName name="_xlnm._FilterDatabase" localSheetId="12" hidden="1">'Shendetësi-73024-73900 '!#REF!</definedName>
    <definedName name="_xlnm._FilterDatabase" localSheetId="14" hidden="1">'Sherb.Soc.Rezidenciale-75572'!#REF!</definedName>
    <definedName name="_xlnm._FilterDatabase" localSheetId="13" hidden="1">'Sherb.Sociale-75571'!#REF!</definedName>
    <definedName name="_xlnm._FilterDatabase" localSheetId="6" hidden="1">'Sherbimet Publike-18015-18275'!$A$6:$P$75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Kryetarit-16015'!$A$6:$P$114</definedName>
    <definedName name="_xlnm._FilterDatabase" localSheetId="4" hidden="1">'Zyra e Kuvendit Komunal-16915'!$A$7:$P$18</definedName>
  </definedNames>
  <calcPr calcId="162913"/>
</workbook>
</file>

<file path=xl/calcChain.xml><?xml version="1.0" encoding="utf-8"?>
<calcChain xmlns="http://schemas.openxmlformats.org/spreadsheetml/2006/main">
  <c r="T43" i="23" l="1"/>
  <c r="T40" i="23"/>
  <c r="S54" i="23"/>
  <c r="S53" i="23"/>
  <c r="T37" i="23" l="1"/>
  <c r="S38" i="23"/>
  <c r="S52" i="23"/>
  <c r="J78" i="17"/>
  <c r="J23" i="4" l="1"/>
  <c r="J104" i="4"/>
  <c r="J105" i="4"/>
  <c r="J106" i="4"/>
  <c r="J107" i="4"/>
  <c r="J108" i="4"/>
  <c r="J109" i="4"/>
  <c r="J110" i="4"/>
  <c r="J180" i="17"/>
  <c r="J181" i="17"/>
  <c r="J182" i="17"/>
  <c r="J183" i="17"/>
  <c r="J184" i="17"/>
  <c r="J185" i="17"/>
  <c r="J186" i="17"/>
  <c r="S184" i="17" l="1"/>
  <c r="T184" i="17"/>
  <c r="R184" i="17"/>
  <c r="U184" i="17" l="1"/>
  <c r="J94" i="4"/>
  <c r="L74" i="9"/>
  <c r="J63" i="22"/>
  <c r="J182" i="8" l="1"/>
  <c r="J181" i="8"/>
  <c r="J180" i="8"/>
  <c r="J95" i="22"/>
  <c r="J98" i="22"/>
  <c r="J97" i="22"/>
  <c r="J96" i="22"/>
  <c r="J94" i="22"/>
  <c r="J166" i="8" l="1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3" i="8"/>
  <c r="J158" i="8"/>
  <c r="J159" i="8"/>
  <c r="J160" i="8"/>
  <c r="J161" i="8"/>
  <c r="J162" i="8"/>
  <c r="J163" i="8"/>
  <c r="J164" i="8"/>
  <c r="J165" i="8"/>
  <c r="J157" i="8"/>
  <c r="J13" i="13"/>
  <c r="J14" i="13"/>
  <c r="J10" i="7"/>
  <c r="J156" i="8"/>
  <c r="J155" i="8"/>
  <c r="J154" i="8"/>
  <c r="J153" i="8"/>
  <c r="J20" i="14" l="1"/>
  <c r="J187" i="17" l="1"/>
  <c r="J188" i="17"/>
  <c r="J189" i="17"/>
  <c r="J190" i="17"/>
  <c r="J93" i="22"/>
  <c r="J150" i="8" l="1"/>
  <c r="J151" i="8"/>
  <c r="J152" i="8"/>
  <c r="J149" i="8"/>
  <c r="J148" i="8"/>
  <c r="J92" i="22"/>
  <c r="J19" i="24"/>
  <c r="J91" i="22"/>
  <c r="J90" i="22"/>
  <c r="J25" i="5"/>
  <c r="J16" i="10"/>
  <c r="J17" i="10"/>
  <c r="J15" i="11"/>
  <c r="J147" i="8"/>
  <c r="J144" i="8"/>
  <c r="J146" i="8"/>
  <c r="J145" i="8"/>
  <c r="J71" i="9"/>
  <c r="J140" i="8" l="1"/>
  <c r="J141" i="8"/>
  <c r="J142" i="8"/>
  <c r="J143" i="8"/>
  <c r="J139" i="8"/>
  <c r="J115" i="4"/>
  <c r="J138" i="8" l="1"/>
  <c r="J184" i="8"/>
  <c r="J136" i="8" l="1"/>
  <c r="J179" i="17"/>
  <c r="J176" i="17"/>
  <c r="J175" i="17"/>
  <c r="J174" i="17"/>
  <c r="J173" i="17"/>
  <c r="J172" i="17"/>
  <c r="J171" i="17"/>
  <c r="J170" i="17"/>
  <c r="J169" i="17"/>
  <c r="J137" i="8" l="1"/>
  <c r="J125" i="8"/>
  <c r="J126" i="8"/>
  <c r="J114" i="4"/>
  <c r="J116" i="4"/>
  <c r="J113" i="4"/>
  <c r="J124" i="8"/>
  <c r="J123" i="8"/>
  <c r="J122" i="8"/>
  <c r="J121" i="8"/>
  <c r="J120" i="8"/>
  <c r="J119" i="8"/>
  <c r="J115" i="8"/>
  <c r="J116" i="8"/>
  <c r="J117" i="8"/>
  <c r="J118" i="8"/>
  <c r="J127" i="8"/>
  <c r="J128" i="8"/>
  <c r="J129" i="8"/>
  <c r="J130" i="8"/>
  <c r="J131" i="8"/>
  <c r="J132" i="8"/>
  <c r="J133" i="8"/>
  <c r="J134" i="8"/>
  <c r="J135" i="8"/>
  <c r="J114" i="8"/>
  <c r="J113" i="8"/>
  <c r="J112" i="8"/>
  <c r="J95" i="8"/>
  <c r="J94" i="8"/>
  <c r="J93" i="8"/>
  <c r="J92" i="8"/>
  <c r="J91" i="8"/>
  <c r="J160" i="17" l="1"/>
  <c r="J88" i="22"/>
  <c r="J149" i="17" l="1"/>
  <c r="J89" i="22"/>
  <c r="J99" i="22"/>
  <c r="J137" i="17"/>
  <c r="J109" i="17" l="1"/>
  <c r="J108" i="17"/>
  <c r="J107" i="17"/>
  <c r="J106" i="17"/>
  <c r="J105" i="17"/>
  <c r="J104" i="17"/>
  <c r="J18" i="24" l="1"/>
  <c r="J34" i="15"/>
  <c r="J85" i="22"/>
  <c r="J84" i="22"/>
  <c r="J33" i="15"/>
  <c r="J32" i="15"/>
  <c r="J17" i="24"/>
  <c r="J81" i="22"/>
  <c r="J77" i="22"/>
  <c r="J78" i="22"/>
  <c r="J79" i="22"/>
  <c r="J80" i="22"/>
  <c r="J82" i="22"/>
  <c r="J83" i="22"/>
  <c r="J16" i="24"/>
  <c r="J76" i="22"/>
  <c r="J111" i="4"/>
  <c r="J112" i="4"/>
  <c r="J99" i="17" l="1"/>
  <c r="J73" i="22"/>
  <c r="J68" i="8"/>
  <c r="J64" i="8" l="1"/>
  <c r="J19" i="14"/>
  <c r="J10" i="12" l="1"/>
  <c r="J16" i="5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13" i="9"/>
  <c r="J9" i="15"/>
  <c r="J12" i="9"/>
  <c r="J8" i="8"/>
  <c r="J9" i="8"/>
  <c r="J10" i="22"/>
  <c r="J12" i="4"/>
  <c r="J11" i="4"/>
  <c r="V61" i="17"/>
  <c r="S73" i="17"/>
  <c r="T73" i="17"/>
  <c r="R73" i="17"/>
  <c r="J13" i="15"/>
  <c r="J14" i="15"/>
  <c r="J14" i="14"/>
  <c r="J10" i="13"/>
  <c r="J11" i="11"/>
  <c r="J11" i="12"/>
  <c r="J12" i="10"/>
  <c r="J13" i="10"/>
  <c r="J14" i="10"/>
  <c r="J14" i="19"/>
  <c r="J13" i="6"/>
  <c r="U73" i="17" l="1"/>
  <c r="J103" i="4"/>
  <c r="J88" i="17"/>
  <c r="J102" i="4"/>
  <c r="J101" i="4"/>
  <c r="J100" i="4"/>
  <c r="J67" i="9"/>
  <c r="J68" i="9"/>
  <c r="J69" i="9"/>
  <c r="J70" i="9"/>
  <c r="J72" i="9"/>
  <c r="J73" i="9"/>
  <c r="J67" i="22" l="1"/>
  <c r="J66" i="22"/>
  <c r="J65" i="22"/>
  <c r="J18" i="14"/>
  <c r="J27" i="15"/>
  <c r="J24" i="5"/>
  <c r="J12" i="13"/>
  <c r="J13" i="12"/>
  <c r="J14" i="11"/>
  <c r="J17" i="14"/>
  <c r="J59" i="8"/>
  <c r="J15" i="10"/>
  <c r="J21" i="16"/>
  <c r="J20" i="16"/>
  <c r="J16" i="19"/>
  <c r="J16" i="14"/>
  <c r="J23" i="5"/>
  <c r="J64" i="9"/>
  <c r="J22" i="5"/>
  <c r="J57" i="8"/>
  <c r="J56" i="8"/>
  <c r="J55" i="8"/>
  <c r="J54" i="8"/>
  <c r="J53" i="8"/>
  <c r="J52" i="8" l="1"/>
  <c r="J51" i="8"/>
  <c r="J50" i="8"/>
  <c r="J49" i="8"/>
  <c r="J48" i="8"/>
  <c r="J47" i="8"/>
  <c r="J15" i="14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97" i="4" l="1"/>
  <c r="J98" i="4"/>
  <c r="J21" i="5" l="1"/>
  <c r="J20" i="5"/>
  <c r="J31" i="8"/>
  <c r="J29" i="8"/>
  <c r="J32" i="8"/>
  <c r="J30" i="8"/>
  <c r="J14" i="16"/>
  <c r="J15" i="16"/>
  <c r="J16" i="16"/>
  <c r="J17" i="16"/>
  <c r="J18" i="16"/>
  <c r="J19" i="16"/>
  <c r="J11" i="13"/>
  <c r="J12" i="12"/>
  <c r="J60" i="9"/>
  <c r="J59" i="9"/>
  <c r="J61" i="9"/>
  <c r="J62" i="9"/>
  <c r="J63" i="9"/>
  <c r="J22" i="15"/>
  <c r="J21" i="15"/>
  <c r="J57" i="9"/>
  <c r="J58" i="9"/>
  <c r="J65" i="9"/>
  <c r="J92" i="4" l="1"/>
  <c r="J52" i="9"/>
  <c r="J53" i="9"/>
  <c r="J54" i="9"/>
  <c r="J55" i="9"/>
  <c r="J91" i="4"/>
  <c r="J20" i="15"/>
  <c r="J21" i="8"/>
  <c r="J61" i="22"/>
  <c r="J83" i="17"/>
  <c r="J12" i="11"/>
  <c r="J19" i="8"/>
  <c r="J16" i="8"/>
  <c r="J58" i="22"/>
  <c r="J59" i="22"/>
  <c r="J90" i="4"/>
  <c r="J76" i="17" l="1"/>
  <c r="J75" i="17"/>
  <c r="J74" i="17"/>
  <c r="J73" i="17"/>
  <c r="J51" i="22"/>
  <c r="J14" i="24"/>
  <c r="J72" i="17" l="1"/>
  <c r="J71" i="17"/>
  <c r="J70" i="17"/>
  <c r="J64" i="17"/>
  <c r="J48" i="9"/>
  <c r="J87" i="4"/>
  <c r="J13" i="14"/>
  <c r="J46" i="9"/>
  <c r="J13" i="24"/>
  <c r="J12" i="24"/>
  <c r="J46" i="22"/>
  <c r="J44" i="22"/>
  <c r="J55" i="17"/>
  <c r="J53" i="17"/>
  <c r="J86" i="4" l="1"/>
  <c r="J41" i="22"/>
  <c r="J11" i="10"/>
  <c r="J15" i="5"/>
  <c r="J14" i="5"/>
  <c r="J45" i="9"/>
  <c r="J88" i="4"/>
  <c r="J89" i="4"/>
  <c r="J93" i="4"/>
  <c r="J95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45" i="4"/>
  <c r="J44" i="4"/>
  <c r="J50" i="4"/>
  <c r="J49" i="4"/>
  <c r="J48" i="4"/>
  <c r="J47" i="4"/>
  <c r="J46" i="4"/>
  <c r="J43" i="4"/>
  <c r="J42" i="4"/>
  <c r="J41" i="4"/>
  <c r="J40" i="4"/>
  <c r="J39" i="4"/>
  <c r="J44" i="9" l="1"/>
  <c r="J38" i="4"/>
  <c r="J37" i="4"/>
  <c r="J36" i="4"/>
  <c r="J35" i="4"/>
  <c r="J34" i="4"/>
  <c r="J28" i="4"/>
  <c r="J27" i="4"/>
  <c r="J26" i="4"/>
  <c r="J25" i="4"/>
  <c r="J24" i="4"/>
  <c r="J40" i="17" l="1"/>
  <c r="J38" i="17"/>
  <c r="J37" i="17"/>
  <c r="J36" i="17"/>
  <c r="J39" i="17"/>
  <c r="J35" i="17"/>
  <c r="J39" i="22"/>
  <c r="J38" i="22"/>
  <c r="J12" i="15"/>
  <c r="J30" i="17"/>
  <c r="J28" i="17" l="1"/>
  <c r="J27" i="17"/>
  <c r="J26" i="17"/>
  <c r="J10" i="15"/>
  <c r="J11" i="15"/>
  <c r="J15" i="15"/>
  <c r="J16" i="15"/>
  <c r="J17" i="15"/>
  <c r="J18" i="15"/>
  <c r="J19" i="15"/>
  <c r="J23" i="15"/>
  <c r="J24" i="15"/>
  <c r="J25" i="15"/>
  <c r="J26" i="15"/>
  <c r="J28" i="15"/>
  <c r="J29" i="15"/>
  <c r="J30" i="15"/>
  <c r="J31" i="15"/>
  <c r="J35" i="15"/>
  <c r="J36" i="15"/>
  <c r="J37" i="15"/>
  <c r="J36" i="22"/>
  <c r="J35" i="22"/>
  <c r="J11" i="24"/>
  <c r="J8" i="24"/>
  <c r="J9" i="24"/>
  <c r="J10" i="24"/>
  <c r="J15" i="24"/>
  <c r="J20" i="24"/>
  <c r="J21" i="4"/>
  <c r="J32" i="22"/>
  <c r="J31" i="22"/>
  <c r="J30" i="22"/>
  <c r="J28" i="22"/>
  <c r="J27" i="22"/>
  <c r="J24" i="17"/>
  <c r="J21" i="22"/>
  <c r="J20" i="22"/>
  <c r="J19" i="22"/>
  <c r="J17" i="22"/>
  <c r="J16" i="22"/>
  <c r="J15" i="22"/>
  <c r="J40" i="22" l="1"/>
  <c r="J42" i="22"/>
  <c r="J43" i="22"/>
  <c r="J45" i="22"/>
  <c r="J47" i="22"/>
  <c r="J48" i="22"/>
  <c r="J49" i="22"/>
  <c r="J50" i="22"/>
  <c r="J52" i="22"/>
  <c r="J53" i="22"/>
  <c r="J54" i="22"/>
  <c r="J55" i="22"/>
  <c r="J56" i="22"/>
  <c r="J57" i="22"/>
  <c r="J60" i="22"/>
  <c r="J62" i="22"/>
  <c r="J64" i="22"/>
  <c r="J68" i="22"/>
  <c r="J69" i="22"/>
  <c r="J70" i="22"/>
  <c r="J71" i="22"/>
  <c r="J72" i="22"/>
  <c r="J74" i="22"/>
  <c r="J75" i="22"/>
  <c r="J86" i="22"/>
  <c r="J87" i="22"/>
  <c r="J100" i="22"/>
  <c r="J11" i="22"/>
  <c r="J12" i="22"/>
  <c r="J13" i="22"/>
  <c r="J14" i="22"/>
  <c r="J18" i="22"/>
  <c r="J22" i="22"/>
  <c r="J23" i="22"/>
  <c r="J24" i="22"/>
  <c r="J25" i="22"/>
  <c r="J26" i="22"/>
  <c r="J29" i="22"/>
  <c r="J33" i="22"/>
  <c r="J34" i="22"/>
  <c r="J37" i="22"/>
  <c r="J13" i="16"/>
  <c r="J9" i="13"/>
  <c r="J8" i="13"/>
  <c r="J12" i="14"/>
  <c r="J11" i="14"/>
  <c r="J10" i="14"/>
  <c r="J9" i="14"/>
  <c r="J8" i="14"/>
  <c r="J12" i="16"/>
  <c r="J11" i="16"/>
  <c r="J10" i="16"/>
  <c r="J12" i="6"/>
  <c r="J40" i="9"/>
  <c r="J10" i="19"/>
  <c r="J12" i="19"/>
  <c r="J11" i="19"/>
  <c r="J10" i="6"/>
  <c r="J43" i="9" l="1"/>
  <c r="J42" i="9"/>
  <c r="J41" i="9"/>
  <c r="J10" i="10"/>
  <c r="J9" i="10"/>
  <c r="J9" i="6"/>
  <c r="J8" i="6"/>
  <c r="J9" i="11"/>
  <c r="J39" i="9"/>
  <c r="J38" i="9"/>
  <c r="J37" i="9"/>
  <c r="J36" i="9"/>
  <c r="J9" i="19"/>
  <c r="J9" i="12"/>
  <c r="J35" i="9"/>
  <c r="J13" i="5"/>
  <c r="J20" i="4"/>
  <c r="J19" i="4"/>
  <c r="J18" i="4"/>
  <c r="J17" i="4"/>
  <c r="J12" i="5" l="1"/>
  <c r="J11" i="5"/>
  <c r="J10" i="5" l="1"/>
  <c r="J9" i="5"/>
  <c r="J9" i="16"/>
  <c r="J8" i="16"/>
  <c r="J8" i="17" l="1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5" i="17"/>
  <c r="J29" i="17"/>
  <c r="J31" i="17"/>
  <c r="J32" i="17"/>
  <c r="J33" i="17"/>
  <c r="J34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4" i="17"/>
  <c r="J56" i="17"/>
  <c r="J57" i="17"/>
  <c r="J58" i="17"/>
  <c r="J59" i="17"/>
  <c r="J60" i="17"/>
  <c r="J61" i="17"/>
  <c r="J62" i="17"/>
  <c r="J63" i="17"/>
  <c r="J65" i="17"/>
  <c r="J66" i="17"/>
  <c r="J67" i="17"/>
  <c r="J68" i="17"/>
  <c r="J69" i="17"/>
  <c r="J77" i="17"/>
  <c r="J79" i="17"/>
  <c r="J80" i="17"/>
  <c r="J81" i="17"/>
  <c r="J82" i="17"/>
  <c r="J84" i="17"/>
  <c r="J85" i="17"/>
  <c r="J86" i="17"/>
  <c r="J87" i="17"/>
  <c r="J89" i="17"/>
  <c r="J90" i="17"/>
  <c r="J91" i="17"/>
  <c r="J92" i="17"/>
  <c r="J93" i="17"/>
  <c r="J94" i="17"/>
  <c r="J95" i="17"/>
  <c r="J96" i="17"/>
  <c r="J97" i="17"/>
  <c r="J98" i="17"/>
  <c r="J100" i="17"/>
  <c r="J101" i="17"/>
  <c r="J102" i="17"/>
  <c r="J103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8" i="17"/>
  <c r="J139" i="17"/>
  <c r="J140" i="17"/>
  <c r="J141" i="17"/>
  <c r="J142" i="17"/>
  <c r="J143" i="17"/>
  <c r="J144" i="17"/>
  <c r="J145" i="17"/>
  <c r="J146" i="17"/>
  <c r="J147" i="17"/>
  <c r="J148" i="17"/>
  <c r="J150" i="17"/>
  <c r="J151" i="17"/>
  <c r="J152" i="17"/>
  <c r="J153" i="17"/>
  <c r="J154" i="17"/>
  <c r="J155" i="17"/>
  <c r="J156" i="17"/>
  <c r="J157" i="17"/>
  <c r="J158" i="17"/>
  <c r="J159" i="17"/>
  <c r="J161" i="17"/>
  <c r="J162" i="17"/>
  <c r="J163" i="17"/>
  <c r="J164" i="17"/>
  <c r="J165" i="17"/>
  <c r="J166" i="17"/>
  <c r="J167" i="17"/>
  <c r="J168" i="17"/>
  <c r="J177" i="17"/>
  <c r="J178" i="17"/>
  <c r="J191" i="17"/>
  <c r="J192" i="17"/>
  <c r="J193" i="17"/>
  <c r="J7" i="17"/>
  <c r="J16" i="4"/>
  <c r="J15" i="4"/>
  <c r="J8" i="4" l="1"/>
  <c r="J8" i="22" l="1"/>
  <c r="J9" i="22"/>
  <c r="J8" i="15" l="1"/>
  <c r="T11" i="23" l="1"/>
  <c r="J110" i="8" l="1"/>
  <c r="J101" i="8" l="1"/>
  <c r="J102" i="8"/>
  <c r="J103" i="8"/>
  <c r="J104" i="8"/>
  <c r="J105" i="8"/>
  <c r="J106" i="8"/>
  <c r="J107" i="8"/>
  <c r="J108" i="8"/>
  <c r="J109" i="8"/>
  <c r="J111" i="8"/>
  <c r="J26" i="5" l="1"/>
  <c r="J96" i="4"/>
  <c r="J99" i="4"/>
  <c r="J7" i="4"/>
  <c r="J9" i="4"/>
  <c r="J10" i="4"/>
  <c r="J13" i="4"/>
  <c r="J14" i="4"/>
  <c r="J22" i="4"/>
  <c r="J29" i="4"/>
  <c r="J30" i="4"/>
  <c r="J31" i="4"/>
  <c r="J32" i="4"/>
  <c r="J33" i="4"/>
  <c r="K117" i="4"/>
  <c r="L117" i="4"/>
  <c r="M117" i="4"/>
  <c r="N117" i="4"/>
  <c r="O117" i="4"/>
  <c r="J51" i="9"/>
  <c r="J56" i="9"/>
  <c r="J117" i="4" l="1"/>
  <c r="J16" i="11" l="1"/>
  <c r="J15" i="6" l="1"/>
  <c r="J50" i="9"/>
  <c r="J49" i="9"/>
  <c r="J100" i="8" l="1"/>
  <c r="J19" i="5" l="1"/>
  <c r="J98" i="8" l="1"/>
  <c r="J97" i="8" l="1"/>
  <c r="J96" i="8"/>
  <c r="J17" i="19"/>
  <c r="J18" i="5" l="1"/>
  <c r="J17" i="5"/>
  <c r="J87" i="8"/>
  <c r="J88" i="8"/>
  <c r="J89" i="8"/>
  <c r="J90" i="8"/>
  <c r="J72" i="8"/>
  <c r="J73" i="8"/>
  <c r="J74" i="8"/>
  <c r="J75" i="8"/>
  <c r="J76" i="8"/>
  <c r="J77" i="8"/>
  <c r="J78" i="8"/>
  <c r="J79" i="8"/>
  <c r="J80" i="8"/>
  <c r="J81" i="8"/>
  <c r="J82" i="8"/>
  <c r="J83" i="8"/>
  <c r="J86" i="8"/>
  <c r="J15" i="19"/>
  <c r="J13" i="19"/>
  <c r="J13" i="11" l="1"/>
  <c r="J11" i="6" l="1"/>
  <c r="J84" i="8" l="1"/>
  <c r="J85" i="8"/>
  <c r="J70" i="8" l="1"/>
  <c r="J71" i="8"/>
  <c r="J69" i="8"/>
  <c r="J62" i="8"/>
  <c r="J63" i="8"/>
  <c r="J65" i="8"/>
  <c r="J66" i="8"/>
  <c r="J67" i="8"/>
  <c r="J14" i="6"/>
  <c r="J60" i="8"/>
  <c r="J61" i="8"/>
  <c r="J58" i="8" l="1"/>
  <c r="J17" i="8"/>
  <c r="J33" i="9"/>
  <c r="J32" i="9"/>
  <c r="J15" i="8"/>
  <c r="J13" i="8"/>
  <c r="J10" i="11"/>
  <c r="J11" i="9"/>
  <c r="J11" i="8" l="1"/>
  <c r="J99" i="8" l="1"/>
  <c r="J20" i="8"/>
  <c r="J22" i="8"/>
  <c r="J23" i="8"/>
  <c r="J24" i="8"/>
  <c r="J25" i="8"/>
  <c r="J26" i="8"/>
  <c r="J27" i="8"/>
  <c r="J28" i="8"/>
  <c r="J33" i="8"/>
  <c r="J12" i="8"/>
  <c r="J14" i="8"/>
  <c r="J18" i="8"/>
  <c r="J10" i="8"/>
  <c r="J7" i="8"/>
  <c r="J7" i="16" l="1"/>
  <c r="J7" i="15"/>
  <c r="J8" i="12"/>
  <c r="K15" i="12"/>
  <c r="L15" i="12"/>
  <c r="M15" i="12"/>
  <c r="N15" i="12"/>
  <c r="O15" i="12"/>
  <c r="J8" i="11"/>
  <c r="K17" i="11"/>
  <c r="L17" i="11"/>
  <c r="M17" i="11"/>
  <c r="N17" i="11"/>
  <c r="O17" i="11"/>
  <c r="J15" i="12" l="1"/>
  <c r="J17" i="11"/>
  <c r="D16" i="23" l="1"/>
  <c r="C16" i="23"/>
  <c r="J185" i="8" l="1"/>
  <c r="J8" i="19"/>
  <c r="J66" i="9" l="1"/>
  <c r="J11" i="7" l="1"/>
  <c r="J47" i="9"/>
  <c r="J10" i="9"/>
  <c r="J31" i="9"/>
  <c r="J34" i="9"/>
  <c r="J9" i="9"/>
  <c r="S36" i="23"/>
  <c r="R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S32" i="23"/>
  <c r="R32" i="23"/>
  <c r="Q32" i="23"/>
  <c r="P32" i="23"/>
  <c r="O32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T31" i="23"/>
  <c r="T41" i="23" s="1"/>
  <c r="S28" i="23"/>
  <c r="R28" i="23"/>
  <c r="Q28" i="23"/>
  <c r="P28" i="23"/>
  <c r="O28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T27" i="23"/>
  <c r="T26" i="23"/>
  <c r="T25" i="23"/>
  <c r="T24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T21" i="23"/>
  <c r="T20" i="23"/>
  <c r="T19" i="23"/>
  <c r="T18" i="23"/>
  <c r="S16" i="23"/>
  <c r="R16" i="23"/>
  <c r="Q16" i="23"/>
  <c r="P16" i="23"/>
  <c r="P37" i="23" s="1"/>
  <c r="O16" i="23"/>
  <c r="O37" i="23" s="1"/>
  <c r="N16" i="23"/>
  <c r="N37" i="23" s="1"/>
  <c r="M16" i="23"/>
  <c r="L16" i="23"/>
  <c r="K16" i="23"/>
  <c r="J16" i="23"/>
  <c r="I16" i="23"/>
  <c r="H16" i="23"/>
  <c r="H37" i="23" s="1"/>
  <c r="G16" i="23"/>
  <c r="G37" i="23" s="1"/>
  <c r="F16" i="23"/>
  <c r="F37" i="23" s="1"/>
  <c r="E16" i="23"/>
  <c r="T15" i="23"/>
  <c r="T14" i="23"/>
  <c r="T13" i="23"/>
  <c r="S49" i="23" s="1"/>
  <c r="T12" i="23"/>
  <c r="S47" i="23"/>
  <c r="M101" i="22"/>
  <c r="J7" i="22"/>
  <c r="J7" i="9"/>
  <c r="J9" i="7"/>
  <c r="J8" i="5"/>
  <c r="J8" i="9"/>
  <c r="J7" i="5"/>
  <c r="J8" i="10"/>
  <c r="K101" i="22"/>
  <c r="L101" i="22"/>
  <c r="N101" i="22"/>
  <c r="O101" i="22"/>
  <c r="T26" i="17"/>
  <c r="S26" i="17"/>
  <c r="R26" i="17"/>
  <c r="J7" i="14"/>
  <c r="J7" i="13"/>
  <c r="J7" i="24"/>
  <c r="O38" i="15"/>
  <c r="N38" i="15"/>
  <c r="M38" i="15"/>
  <c r="L38" i="15"/>
  <c r="K38" i="15"/>
  <c r="J7" i="6"/>
  <c r="K194" i="17"/>
  <c r="L194" i="17"/>
  <c r="M194" i="17"/>
  <c r="N194" i="17"/>
  <c r="O194" i="17"/>
  <c r="K22" i="16"/>
  <c r="L22" i="16"/>
  <c r="M22" i="16"/>
  <c r="N22" i="16"/>
  <c r="O22" i="16"/>
  <c r="K21" i="24"/>
  <c r="L21" i="24"/>
  <c r="M21" i="24"/>
  <c r="N21" i="24"/>
  <c r="O21" i="24"/>
  <c r="K21" i="14"/>
  <c r="L21" i="14"/>
  <c r="M21" i="14"/>
  <c r="N21" i="14"/>
  <c r="O21" i="14"/>
  <c r="K15" i="13"/>
  <c r="L15" i="13"/>
  <c r="M15" i="13"/>
  <c r="N15" i="13"/>
  <c r="O15" i="13"/>
  <c r="K18" i="10"/>
  <c r="L18" i="10"/>
  <c r="M18" i="10"/>
  <c r="N18" i="10"/>
  <c r="O18" i="10"/>
  <c r="K74" i="9"/>
  <c r="M74" i="9"/>
  <c r="N74" i="9"/>
  <c r="O74" i="9"/>
  <c r="K185" i="8"/>
  <c r="M185" i="8"/>
  <c r="N185" i="8"/>
  <c r="O185" i="8"/>
  <c r="K18" i="19"/>
  <c r="L18" i="19"/>
  <c r="M18" i="19"/>
  <c r="N18" i="19"/>
  <c r="O18" i="19"/>
  <c r="J8" i="7"/>
  <c r="K12" i="7"/>
  <c r="L12" i="7"/>
  <c r="M12" i="7"/>
  <c r="N12" i="7"/>
  <c r="O12" i="7"/>
  <c r="K16" i="6"/>
  <c r="L16" i="6"/>
  <c r="M16" i="6"/>
  <c r="N16" i="6"/>
  <c r="O16" i="6"/>
  <c r="K27" i="5"/>
  <c r="L27" i="5"/>
  <c r="M27" i="5"/>
  <c r="N27" i="5"/>
  <c r="O27" i="5"/>
  <c r="C37" i="23" l="1"/>
  <c r="D37" i="23"/>
  <c r="T32" i="23"/>
  <c r="I37" i="23"/>
  <c r="R37" i="23"/>
  <c r="K37" i="23"/>
  <c r="S37" i="23"/>
  <c r="S50" i="23"/>
  <c r="Q37" i="23"/>
  <c r="J37" i="23"/>
  <c r="L37" i="23"/>
  <c r="E37" i="23"/>
  <c r="M37" i="23"/>
  <c r="T28" i="23"/>
  <c r="S51" i="23"/>
  <c r="T22" i="23"/>
  <c r="S48" i="23"/>
  <c r="J18" i="10"/>
  <c r="J22" i="16"/>
  <c r="T16" i="23"/>
  <c r="J15" i="13"/>
  <c r="J18" i="19"/>
  <c r="J12" i="7"/>
  <c r="J16" i="6"/>
  <c r="J21" i="14"/>
  <c r="J74" i="9"/>
  <c r="J194" i="17"/>
  <c r="U26" i="17"/>
  <c r="J27" i="5"/>
  <c r="J21" i="24"/>
  <c r="J38" i="15"/>
  <c r="J101" i="22"/>
</calcChain>
</file>

<file path=xl/sharedStrings.xml><?xml version="1.0" encoding="utf-8"?>
<sst xmlns="http://schemas.openxmlformats.org/spreadsheetml/2006/main" count="4076" uniqueCount="1199">
  <si>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</si>
  <si>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</si>
  <si>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</si>
  <si>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</si>
  <si>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</si>
  <si>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</si>
  <si>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</si>
  <si>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</si>
  <si>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</si>
  <si>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</si>
  <si>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</si>
  <si>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</si>
  <si>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</si>
  <si>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</si>
  <si>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</si>
  <si>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</si>
  <si>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</si>
  <si>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</si>
  <si>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</si>
  <si>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</si>
  <si>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</si>
  <si>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</si>
  <si>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</si>
  <si>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</si>
  <si>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</si>
  <si>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</si>
  <si>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</si>
  <si>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</si>
  <si>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</si>
  <si>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</si>
  <si>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</si>
  <si>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</si>
  <si>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</si>
  <si>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</si>
  <si>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</si>
  <si>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</si>
  <si>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</si>
  <si>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</si>
  <si>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</si>
  <si>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</si>
  <si>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</si>
  <si>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</si>
  <si>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</si>
  <si>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</si>
  <si>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</si>
  <si>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</si>
  <si>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</si>
  <si>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</si>
  <si>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</si>
  <si>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</si>
  <si>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</si>
  <si>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</si>
  <si>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</si>
  <si>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</si>
  <si>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</si>
  <si>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UNIONI EURPOIAN</t>
  </si>
  <si>
    <t>Paga</t>
  </si>
  <si>
    <t xml:space="preserve"> </t>
  </si>
  <si>
    <t>PAGESAT NGA GRANTI+THV (10+21+22)</t>
  </si>
  <si>
    <t>PAGESAT NGA DONACIONET</t>
  </si>
  <si>
    <t xml:space="preserve">PARAJA E GATSHME - AVANSET </t>
  </si>
  <si>
    <t>Pagat_Janar_Asambleja+Komitetet</t>
  </si>
  <si>
    <t>________________</t>
  </si>
  <si>
    <t>JANAR</t>
  </si>
  <si>
    <t>SHKURT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</si>
  <si>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</si>
  <si>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</si>
  <si>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</si>
  <si>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</si>
  <si>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</si>
  <si>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</si>
  <si>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</si>
  <si>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MARS</t>
  </si>
  <si>
    <t>znj.Dafina  Cacaj</t>
  </si>
  <si>
    <t>Drejtoresë per Buxhet dhe Financa</t>
  </si>
  <si>
    <t>data e çertifikimit</t>
  </si>
  <si>
    <t>Datë, 31 / 03 /2024</t>
  </si>
  <si>
    <r>
      <t>Shpenzimet sipas Kodeve Ekonomike për periudhen Janar-Mars 2024 për</t>
    </r>
    <r>
      <rPr>
        <b/>
        <sz val="12"/>
        <rFont val="Arial"/>
        <family val="2"/>
      </rPr>
      <t xml:space="preserve"> Programin ZYRA E KRYETARIT  (kodi 16015)</t>
    </r>
  </si>
  <si>
    <t>Pagat_JANAR_2024</t>
  </si>
  <si>
    <r>
      <t>Shpenzimet sipas Kodeve Ekonomike për periudhen Janar-Mars 2024 për</t>
    </r>
    <r>
      <rPr>
        <b/>
        <sz val="12"/>
        <rFont val="Arial"/>
        <family val="2"/>
      </rPr>
      <t xml:space="preserve"> Programin ADMINISTRATA DHE PËRSONELI  (kodi 16015)</t>
    </r>
  </si>
  <si>
    <r>
      <t>Shpenzimet sipas Kodeve Ekonomike për periudhen Janar-Mars 2024 për</t>
    </r>
    <r>
      <rPr>
        <b/>
        <sz val="12"/>
        <rFont val="Arial"/>
        <family val="2"/>
      </rPr>
      <t xml:space="preserve"> Drejtorin e  INSPEKCIONIT (kodi 16629)</t>
    </r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</si>
  <si>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</si>
  <si>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Zyren e KUVENDIT KOMUNAL (kodi 16915)</t>
    </r>
  </si>
  <si>
    <r>
      <t>Shpenzimet sipas Kodeve Ekonomike për periudhen Janar-Mars 2024 për</t>
    </r>
    <r>
      <rPr>
        <b/>
        <sz val="12"/>
        <rFont val="Arial"/>
        <family val="2"/>
      </rPr>
      <t xml:space="preserve"> Programin BUXHET DHE FINANCA  (kodi 17515)</t>
    </r>
  </si>
  <si>
    <t>Pagat_JANAR_2024_Inf.Rrugore</t>
  </si>
  <si>
    <r>
      <t>Shpenzimet sipas Kodeve Ekonomike për periudhen Janar-Mars 2024 për</t>
    </r>
    <r>
      <rPr>
        <b/>
        <sz val="12"/>
        <rFont val="Arial"/>
        <family val="2"/>
      </rPr>
      <t xml:space="preserve"> Drejtorin për SHERBIME PUBLIKE (kodi 18015-18275)</t>
    </r>
  </si>
  <si>
    <t>Pagat_JANAR_2024_Zjarrëfikësit</t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</si>
  <si>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</si>
  <si>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</si>
  <si>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Drejtorin për EKONOMI (kodi 48015)</t>
    </r>
  </si>
  <si>
    <t>31.01.2024</t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</si>
  <si>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</si>
  <si>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periudhen Janar-Mars 2024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</si>
  <si>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peridhen Janar-Mars 2024 për</t>
    </r>
    <r>
      <rPr>
        <b/>
        <sz val="12"/>
        <rFont val="Arial"/>
        <family val="2"/>
      </rPr>
      <t xml:space="preserve"> Drejtorin për SHËNDETËSI (kodi 73024-73900)</t>
    </r>
  </si>
  <si>
    <t>Pagat_JANAR_2024_Ad.SH.</t>
  </si>
  <si>
    <t>Pagat_JANAR_2024_QKMF</t>
  </si>
  <si>
    <r>
      <t>Shpenzimet sipas Kodeve Ekonomike për periudhen Janar-Mars 2024 për</t>
    </r>
    <r>
      <rPr>
        <b/>
        <sz val="12"/>
        <rFont val="Arial"/>
        <family val="2"/>
      </rPr>
      <t xml:space="preserve"> Sherbimet SOCIALE (75571)</t>
    </r>
  </si>
  <si>
    <r>
      <t>Shpenzimet sipas Kodeve Ekonomike për periudhen Janar-Mars 2024 për</t>
    </r>
    <r>
      <rPr>
        <b/>
        <sz val="12"/>
        <rFont val="Arial"/>
        <family val="2"/>
      </rPr>
      <t xml:space="preserve"> Sherbimet Sociale REZIDENCIALE(75572)</t>
    </r>
  </si>
  <si>
    <r>
      <t>Shpenzimet sipas Kodeve Ekonomike për periudhen Janar-Mars  2024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</si>
  <si>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r>
      <t>Shpenzimet sipas Kodeve Ekonomike për periudhen Janar-Mars 2024  për</t>
    </r>
    <r>
      <rPr>
        <b/>
        <sz val="12"/>
        <rFont val="Arial"/>
        <family val="2"/>
      </rPr>
      <t xml:space="preserve"> Drejtorin për ARSIM DHE SHKENCË (kodi 92024)</t>
    </r>
  </si>
  <si>
    <t>Pagat_Janar_2024_Ad.Arsimit</t>
  </si>
  <si>
    <t>Pagat_Janar_2024_Ars.Fillor</t>
  </si>
  <si>
    <t>Pagat_Janar_2024_Ars.Mesem</t>
  </si>
  <si>
    <t>Pagat_JANAR_2024-RETROAKTIV</t>
  </si>
  <si>
    <t>29.01.2024</t>
  </si>
  <si>
    <t>SPECIFIKACION VGJ</t>
  </si>
  <si>
    <t>ARLINDA AVDIMETAJ FEJZULLAHU BI</t>
  </si>
  <si>
    <t>29.01.2023</t>
  </si>
  <si>
    <t>SPECIFIKACION  VGJ</t>
  </si>
  <si>
    <t xml:space="preserve">KREDIT KARTELA </t>
  </si>
  <si>
    <t>DTH BASHKIM RAMOSAJ</t>
  </si>
  <si>
    <t>02.NR.26060</t>
  </si>
  <si>
    <t>10.08.2023</t>
  </si>
  <si>
    <t>SHERBIME TË VEÇANTA</t>
  </si>
  <si>
    <t>Kon.Sherb.Veçanta_VETON BINAKAJ</t>
  </si>
  <si>
    <t>02.NR.29551</t>
  </si>
  <si>
    <t>01.09.2023</t>
  </si>
  <si>
    <t>05.02.2024</t>
  </si>
  <si>
    <t>15.01.2024</t>
  </si>
  <si>
    <t>Kon.Sherb.Veçanta_FATMIRE ZUKAJ</t>
  </si>
  <si>
    <t>JRLE-1/24</t>
  </si>
  <si>
    <t>02.02.2024</t>
  </si>
  <si>
    <t>06.02.2024</t>
  </si>
  <si>
    <t>Paisjet e gjenerimit të energjisë elektrike dhe ndriqimit publik</t>
  </si>
  <si>
    <t>JRL ESCO L.L.C.</t>
  </si>
  <si>
    <t>MIRËMBAJTJE RUTINORE</t>
  </si>
  <si>
    <t>HIGJIENA SHA</t>
  </si>
  <si>
    <t>01.06.2023</t>
  </si>
  <si>
    <t>SPEC.FAT.DHJETOR/2023</t>
  </si>
  <si>
    <t>09.02.2024</t>
  </si>
  <si>
    <t>SHPENZIME TË RRYMËS</t>
  </si>
  <si>
    <t>KESCO</t>
  </si>
  <si>
    <t>001LK/24</t>
  </si>
  <si>
    <t>NDERTIM I RRUGËVE LOKALE</t>
  </si>
  <si>
    <t>ARFA Group shpk</t>
  </si>
  <si>
    <t>FTESE</t>
  </si>
  <si>
    <t>09.02.2023</t>
  </si>
  <si>
    <t>AKOMODIM DHE SHPENZIME TJERA JE UDH3TIMIT JASHT VENDIT</t>
  </si>
  <si>
    <t>Afrim Hasanmetaj</t>
  </si>
  <si>
    <t>Zeqë Malaj</t>
  </si>
  <si>
    <t>0012818</t>
  </si>
  <si>
    <t>31.12.2023</t>
  </si>
  <si>
    <t>DREKA ZYRTARE-BYFFEJA</t>
  </si>
  <si>
    <t>TAULANT MUSHKOLAJ BI</t>
  </si>
  <si>
    <t>SHPENZIME TË RRYMËS PËR SHKOLLA</t>
  </si>
  <si>
    <t>SPECIFIKACION FATURASH PËR MUAJIN  JANAR 2024</t>
  </si>
  <si>
    <t>18/2023</t>
  </si>
  <si>
    <t>24.12.2023</t>
  </si>
  <si>
    <t>DREK ZYRTARE</t>
  </si>
  <si>
    <t>NEKI KUÇI BI</t>
  </si>
  <si>
    <t>23 SHV 001-21</t>
  </si>
  <si>
    <t>13.12.2023</t>
  </si>
  <si>
    <t>12.02.2024</t>
  </si>
  <si>
    <t>OBJEKTE KULTURORE-NDERTIMI I FSHATIT TURISTIK PODI I GËSHTËNJAVE</t>
  </si>
  <si>
    <t>INGconcept shpk</t>
  </si>
  <si>
    <t>23 SHV 001-20</t>
  </si>
  <si>
    <t>SPECIFIKACION</t>
  </si>
  <si>
    <t>ZENEL LIKAJ BI</t>
  </si>
  <si>
    <t>FSM-24-000003</t>
  </si>
  <si>
    <t>17.01.2024</t>
  </si>
  <si>
    <t>FURNIZIM PASTRIMI</t>
  </si>
  <si>
    <t>MERGIM IBERHYSAJ BI</t>
  </si>
  <si>
    <t>FSM-24-000004</t>
  </si>
  <si>
    <t>23-SHV01-001-1071</t>
  </si>
  <si>
    <t>28.12.2023</t>
  </si>
  <si>
    <t>FURNIZIM PER ZYRE</t>
  </si>
  <si>
    <t>HAJRIJE SELMANAJ BI</t>
  </si>
  <si>
    <t>23-SHV01-001-1070</t>
  </si>
  <si>
    <t>24-SHV01-001-67</t>
  </si>
  <si>
    <t>Nr.PROT.5089/07</t>
  </si>
  <si>
    <t>13.02.2024</t>
  </si>
  <si>
    <t>Sherbimet e arsimit dhe trajnimit</t>
  </si>
  <si>
    <t>LIONIS INTERNATIONAL-LIONIS CLUB</t>
  </si>
  <si>
    <t>24-SHV01-001-66</t>
  </si>
  <si>
    <t>23-SHV01-001-797</t>
  </si>
  <si>
    <t>09.10.2023</t>
  </si>
  <si>
    <t>23-SHV01-001-1082</t>
  </si>
  <si>
    <t>29.12.2023</t>
  </si>
  <si>
    <t>23-SHV01-001-1068</t>
  </si>
  <si>
    <t>23-SHV01-001-1067</t>
  </si>
  <si>
    <t>FSM-23-000185</t>
  </si>
  <si>
    <t>01.12.2023</t>
  </si>
  <si>
    <t>FSM-24-000002</t>
  </si>
  <si>
    <t>SPEC.Nr.01</t>
  </si>
  <si>
    <t>HAJRIJE SELMANAJ Biilidhet me shpenzimin 2024-19547</t>
  </si>
  <si>
    <t>HAJRIJE SELMANAJ Biilidhet me shpenzimin 2024-19548</t>
  </si>
  <si>
    <t>HAJRIJE SELMANAJ Biilidhet me shpenzimin 2024-19549</t>
  </si>
  <si>
    <t>02.NR.3988</t>
  </si>
  <si>
    <t>01.02.2024</t>
  </si>
  <si>
    <t>SUBVENCIONE</t>
  </si>
  <si>
    <t>MUHAMET ZUKAJ</t>
  </si>
  <si>
    <t>253-210-001-23</t>
  </si>
  <si>
    <t>14.12.2023</t>
  </si>
  <si>
    <t>MIRËMBAJTJE E PAISJEVE</t>
  </si>
  <si>
    <t>SHPK RAMOCA PRISHTINË</t>
  </si>
  <si>
    <t>SPEC.Nr.1/24</t>
  </si>
  <si>
    <t>SHPENZIME PER MBETURINA PËR MUAJIN DHJETOR 2023</t>
  </si>
  <si>
    <t>HIGJIENA SH.A</t>
  </si>
  <si>
    <t>02.NR.24812</t>
  </si>
  <si>
    <t>03.08.2023</t>
  </si>
  <si>
    <t>Kon.Sherb.Veçanta_VETON SHALA</t>
  </si>
  <si>
    <t>02.NR.24449</t>
  </si>
  <si>
    <t>01.08.2023</t>
  </si>
  <si>
    <t>Kon.Sherb.Veçanta_ERMAL QUFAJ</t>
  </si>
  <si>
    <t>02.NR.24452</t>
  </si>
  <si>
    <t>Kon.Sherb.Veçanta_FORTESA ALIMUSAJ</t>
  </si>
  <si>
    <t>02.NR.24454</t>
  </si>
  <si>
    <t>Kon.Sherb.Veçanta_LONGARD DERVISHAJ</t>
  </si>
  <si>
    <t>Kon.Sherb.Veçanta_SHKENDRI RAMOSAJ</t>
  </si>
  <si>
    <t>02.NR.24856</t>
  </si>
  <si>
    <t>02..NR.24849</t>
  </si>
  <si>
    <t>02.NR.24840</t>
  </si>
  <si>
    <t>Kon.Sherb.Veçanta_KRESHNIK BERISHA</t>
  </si>
  <si>
    <t>Kon.Sherb.Veçanta_SAMIR BRUQI</t>
  </si>
  <si>
    <t>02.NR.25067</t>
  </si>
  <si>
    <t>04.08.2023</t>
  </si>
  <si>
    <t>14.02.2024</t>
  </si>
  <si>
    <t>Kon.Sherb.Veçanta_VALON HOXHAJ</t>
  </si>
  <si>
    <t>02.NR.36219</t>
  </si>
  <si>
    <t>23.10.2023</t>
  </si>
  <si>
    <t>Kon.Sherb.Veçanta_EDONIS SEJFIJAJ</t>
  </si>
  <si>
    <t>02.NR.14511</t>
  </si>
  <si>
    <t>10.05.2022</t>
  </si>
  <si>
    <t>02.nr.24844</t>
  </si>
  <si>
    <t>Kon.Sherb.Veçanta_TRIMOR GJIKOKAJ</t>
  </si>
  <si>
    <t>Kon.Sherb.Veçanta_MUJË SEJFIJAJ</t>
  </si>
  <si>
    <t>14.02.2025</t>
  </si>
  <si>
    <t>02.NR.30586</t>
  </si>
  <si>
    <t>19.08.2022</t>
  </si>
  <si>
    <t>Kon.Sherb.Veçanta_GENC TETAJ</t>
  </si>
  <si>
    <t>02.NR.1977</t>
  </si>
  <si>
    <t>17.01.2022</t>
  </si>
  <si>
    <t>Kon.Sherb.Veçanta_MERITA MUSHKOLAJ</t>
  </si>
  <si>
    <t>02.NR.28144</t>
  </si>
  <si>
    <t>23.08.2023</t>
  </si>
  <si>
    <t>02.NR.5615</t>
  </si>
  <si>
    <t>21.02.2023</t>
  </si>
  <si>
    <t>Kon.Sherb.Veçanta_DURIM TAHIRSYLAJ</t>
  </si>
  <si>
    <t>Kon.Sherb.Veçanta_IDRIZ SHALA</t>
  </si>
  <si>
    <t>02.NR.32819</t>
  </si>
  <si>
    <t>06.09.2022</t>
  </si>
  <si>
    <t>Kon.Sherb.Veçanta_VLORA ALIU</t>
  </si>
  <si>
    <t>02.NR.24826</t>
  </si>
  <si>
    <t>11.12.2023</t>
  </si>
  <si>
    <t>ALBESË CACAJ</t>
  </si>
  <si>
    <t>ZEQË MALAJ</t>
  </si>
  <si>
    <t>MON SELMONAJ</t>
  </si>
  <si>
    <t>BESART CACAJ</t>
  </si>
  <si>
    <t>ORGES TAFILAJ</t>
  </si>
  <si>
    <t>SHERBIME KËSHILLËDHËNËSE DHE PROFESIONALE</t>
  </si>
  <si>
    <t>02.NR.41254/NR.3</t>
  </si>
  <si>
    <t>02.NR.41254/NR.7</t>
  </si>
  <si>
    <t>02.NR.41254/NR.5</t>
  </si>
  <si>
    <t>02.NR.41254/NR.6</t>
  </si>
  <si>
    <t>02.NR.41254/NR.4</t>
  </si>
  <si>
    <t>02.NR.34555</t>
  </si>
  <si>
    <t>06.10.2023</t>
  </si>
  <si>
    <t>SHERBIME KONTRAKTUESE TJERA</t>
  </si>
  <si>
    <t>ARDIJAN MALAJ</t>
  </si>
  <si>
    <t>06.NR.5435</t>
  </si>
  <si>
    <t>TS-44/23</t>
  </si>
  <si>
    <t>TECHNOSTORE L.L.C</t>
  </si>
  <si>
    <t>2024-16586</t>
  </si>
  <si>
    <t>AVANC PER PARA TË IMËT</t>
  </si>
  <si>
    <t>QKMF</t>
  </si>
  <si>
    <t>MFAKP80408691090</t>
  </si>
  <si>
    <t>TRUSTI PENSIONAL I KOSOVES</t>
  </si>
  <si>
    <t>MFAKP8040869151B</t>
  </si>
  <si>
    <t>15.02.2024</t>
  </si>
  <si>
    <t>MFAKP8040869181K</t>
  </si>
  <si>
    <t>MFAKP8040869219J</t>
  </si>
  <si>
    <t>MFA2E8040869218B</t>
  </si>
  <si>
    <t>ADMINISTRATA TATIMORE E KOSOSVES</t>
  </si>
  <si>
    <t>MFA2E8040869180C</t>
  </si>
  <si>
    <t>MFA2E80408691503</t>
  </si>
  <si>
    <t>MFA2E80408691084</t>
  </si>
  <si>
    <t>7-220-429-24</t>
  </si>
  <si>
    <t>SHPENZIMET PER INTERNET</t>
  </si>
  <si>
    <t>ELEKTRA L.L.C</t>
  </si>
  <si>
    <t>15/2024</t>
  </si>
  <si>
    <t>ADEA FIBER SHPK</t>
  </si>
  <si>
    <t>0012826</t>
  </si>
  <si>
    <t>550114303/2330</t>
  </si>
  <si>
    <t>SHPENZIMET E TELEFONIT</t>
  </si>
  <si>
    <t>TK SHA</t>
  </si>
  <si>
    <t>SHK-2231-2023</t>
  </si>
  <si>
    <t>USHQIM DHE PIJE</t>
  </si>
  <si>
    <t>550114335/2330</t>
  </si>
  <si>
    <t>SHPENZIMET E TELEFONIT FIKS</t>
  </si>
  <si>
    <t>55114376/2330</t>
  </si>
  <si>
    <t>550024058/2330</t>
  </si>
  <si>
    <t>151026057176/2328</t>
  </si>
  <si>
    <t>15.02.2025</t>
  </si>
  <si>
    <t>15.02.2026</t>
  </si>
  <si>
    <t>15.02.2027</t>
  </si>
  <si>
    <t>SHPENZIMET E TELEFONIT MOBIL</t>
  </si>
  <si>
    <t>230830110157/2330</t>
  </si>
  <si>
    <t>550022779/2330</t>
  </si>
  <si>
    <t>0012836</t>
  </si>
  <si>
    <t>DREKA ZYRTARE</t>
  </si>
  <si>
    <t>0012810</t>
  </si>
  <si>
    <t>T1 SHK 47/24</t>
  </si>
  <si>
    <t>11.01.2024</t>
  </si>
  <si>
    <t>SHA-166-2023</t>
  </si>
  <si>
    <t>25/12/203</t>
  </si>
  <si>
    <t>SHK-2140-2023</t>
  </si>
  <si>
    <t>18.12.2023</t>
  </si>
  <si>
    <t>375647</t>
  </si>
  <si>
    <t>SHENZIME PER MBETURINA</t>
  </si>
  <si>
    <t>JANAR/2024</t>
  </si>
  <si>
    <t>SHPENZIME ME KARTEL KREDITORE</t>
  </si>
  <si>
    <t>DPE 9023923</t>
  </si>
  <si>
    <t>KESKO</t>
  </si>
  <si>
    <t>000005</t>
  </si>
  <si>
    <t>22.12.2023</t>
  </si>
  <si>
    <t>15.12.2024</t>
  </si>
  <si>
    <t>SHERBIMI SPITALOR KLINIK I KOSOVES</t>
  </si>
  <si>
    <t>SHPENZIME PER MBETURINA</t>
  </si>
  <si>
    <t>384032</t>
  </si>
  <si>
    <t>384030</t>
  </si>
  <si>
    <t>375648</t>
  </si>
  <si>
    <t>384031</t>
  </si>
  <si>
    <t>02.NR.38213</t>
  </si>
  <si>
    <t>09.11.2023</t>
  </si>
  <si>
    <t>Sherbime të veqanta_VENERA MUSHKOLAJ</t>
  </si>
  <si>
    <t>161228070546/2328</t>
  </si>
  <si>
    <t>SPEC.Nr.2/24</t>
  </si>
  <si>
    <t>SPEC.Nr.3/24</t>
  </si>
  <si>
    <t>SPEC.Nr.4/24</t>
  </si>
  <si>
    <t>2045100027</t>
  </si>
  <si>
    <t>16.02.2024</t>
  </si>
  <si>
    <t>SHPENZIMET E UJIT</t>
  </si>
  <si>
    <t>KUR HIDRODRINI SHA</t>
  </si>
  <si>
    <t>2045100028</t>
  </si>
  <si>
    <t>550114308/2330</t>
  </si>
  <si>
    <t>SHPENZIME TË TELEFONIT</t>
  </si>
  <si>
    <t>211115100933/2330</t>
  </si>
  <si>
    <t>04.01.2024</t>
  </si>
  <si>
    <t>550023142/2319</t>
  </si>
  <si>
    <t>191028092567/2319</t>
  </si>
  <si>
    <t>550030080/2330</t>
  </si>
  <si>
    <t>SI-23-101A-01111</t>
  </si>
  <si>
    <t>29.11.2023</t>
  </si>
  <si>
    <t>USHQIM DHE PIJE-KAFE</t>
  </si>
  <si>
    <t>LIRIDONI DISTRIBUTION SHA</t>
  </si>
  <si>
    <t>SI-23-101A-00981</t>
  </si>
  <si>
    <t>07.11.2023</t>
  </si>
  <si>
    <t>SI-23-101A-01346</t>
  </si>
  <si>
    <t>26/11/2023</t>
  </si>
  <si>
    <t>2044010006</t>
  </si>
  <si>
    <t>384025</t>
  </si>
  <si>
    <t>550021745/2319</t>
  </si>
  <si>
    <t>550114343/2319</t>
  </si>
  <si>
    <t>191121093102/2319</t>
  </si>
  <si>
    <t>2045100033</t>
  </si>
  <si>
    <t>2045100016</t>
  </si>
  <si>
    <t>31.12.2024</t>
  </si>
  <si>
    <t>2045100023</t>
  </si>
  <si>
    <t>2045100031</t>
  </si>
  <si>
    <t>2045100022</t>
  </si>
  <si>
    <t>2045100017</t>
  </si>
  <si>
    <t>20300064</t>
  </si>
  <si>
    <t>20224284</t>
  </si>
  <si>
    <t>20300065</t>
  </si>
  <si>
    <t>2045100034</t>
  </si>
  <si>
    <t>02.NR.25948</t>
  </si>
  <si>
    <t>20.02.2024</t>
  </si>
  <si>
    <t>BAJRUSH ADEMAJ</t>
  </si>
  <si>
    <t>05.09.2023</t>
  </si>
  <si>
    <t>SHERIBANE FERIZAJ</t>
  </si>
  <si>
    <t>02.NR.30055</t>
  </si>
  <si>
    <t>02.NR.29868</t>
  </si>
  <si>
    <t>04.09.2023</t>
  </si>
  <si>
    <t>SHERHRIJE IBRAJ</t>
  </si>
  <si>
    <t>02.NR.33279</t>
  </si>
  <si>
    <t>26.09.204</t>
  </si>
  <si>
    <t>ZOJE SEJFIJAJ</t>
  </si>
  <si>
    <t>02.NR.29869</t>
  </si>
  <si>
    <t>MIFTAR LATIFAJ</t>
  </si>
  <si>
    <t>02.NR.32139</t>
  </si>
  <si>
    <t>18.09.2023</t>
  </si>
  <si>
    <t>MAJLINDA KUKLECAJ</t>
  </si>
  <si>
    <t>02.NR.29864</t>
  </si>
  <si>
    <t>FATOS DODAJ</t>
  </si>
  <si>
    <t>02.NR.29860</t>
  </si>
  <si>
    <t>RAMË BASHAJ</t>
  </si>
  <si>
    <t>FATIMA MULLIQAJ</t>
  </si>
  <si>
    <t>DETJONA PONGJAJ</t>
  </si>
  <si>
    <t>BAJRAM DERVISHAJ</t>
  </si>
  <si>
    <t>02.NR.30052</t>
  </si>
  <si>
    <t>02.NR.29863</t>
  </si>
  <si>
    <t>02.NR.34559</t>
  </si>
  <si>
    <t>02.NR.27244</t>
  </si>
  <si>
    <t>17.08.2023</t>
  </si>
  <si>
    <t>XHEVAT OSMONAJ</t>
  </si>
  <si>
    <t>PAGESAT PËR SHERBIMET E VARRIMIT</t>
  </si>
  <si>
    <t>02.NR.40211</t>
  </si>
  <si>
    <t>30.11.2023</t>
  </si>
  <si>
    <t>FORTESA SADRIJA</t>
  </si>
  <si>
    <t>02.NR.38657</t>
  </si>
  <si>
    <t>14.11.2023</t>
  </si>
  <si>
    <t>FITIM TOLAJ</t>
  </si>
  <si>
    <t>MUHAMET ZEQIRAJ</t>
  </si>
  <si>
    <t>02.NR.34582</t>
  </si>
  <si>
    <t>02.NR.34564</t>
  </si>
  <si>
    <t>FADIL TOLAJ</t>
  </si>
  <si>
    <t>02.NR.34561</t>
  </si>
  <si>
    <t>02.NR.30371</t>
  </si>
  <si>
    <t>07.09.2023</t>
  </si>
  <si>
    <t>21.02.2024</t>
  </si>
  <si>
    <t>XHAFER SEJFIJAJ</t>
  </si>
  <si>
    <t>HAKI KRASNIQI</t>
  </si>
  <si>
    <t>02.NR.36673</t>
  </si>
  <si>
    <t>26.10.2023</t>
  </si>
  <si>
    <t>SABRIJE IBERHYSAJ</t>
  </si>
  <si>
    <t>ADEM GECAJ</t>
  </si>
  <si>
    <t>02.NR.36661</t>
  </si>
  <si>
    <t>02.NR.36677</t>
  </si>
  <si>
    <t>BINAK MUSTAFAJ</t>
  </si>
  <si>
    <t>02.NR.34567</t>
  </si>
  <si>
    <t>SHABAN LATAJ</t>
  </si>
  <si>
    <t>MEJREME MIROCI (SABINA SELMANAJ)</t>
  </si>
  <si>
    <t>02.NR.3958</t>
  </si>
  <si>
    <t>02.NR.5397</t>
  </si>
  <si>
    <t>02.NR.34566</t>
  </si>
  <si>
    <t>02.NR.34565</t>
  </si>
  <si>
    <t>FATLINDA KUÇI</t>
  </si>
  <si>
    <t>ALBION CENAJ</t>
  </si>
  <si>
    <t>ALDRIN DOBRUNAJ</t>
  </si>
  <si>
    <t>02.NR.36669</t>
  </si>
  <si>
    <t>02.NR.36676</t>
  </si>
  <si>
    <t>LUAN HADERGJONAJ</t>
  </si>
  <si>
    <t>02.NR.30023</t>
  </si>
  <si>
    <t>BURBUQE KUKLECI</t>
  </si>
  <si>
    <t>02.NR.38591</t>
  </si>
  <si>
    <t>13.11.2023</t>
  </si>
  <si>
    <t>FLORIM MUSTAFAJ</t>
  </si>
  <si>
    <t>02.NR.38593</t>
  </si>
  <si>
    <t>RASIM MULAJ</t>
  </si>
  <si>
    <t>02.NR.38594</t>
  </si>
  <si>
    <t>RAMADAN SHABANAJ</t>
  </si>
  <si>
    <t>02.NR.38595</t>
  </si>
  <si>
    <t>NURIJE HAKAJ</t>
  </si>
  <si>
    <t>02.NR.38655</t>
  </si>
  <si>
    <t>MUSA BALAJ</t>
  </si>
  <si>
    <t>02.NR.38653</t>
  </si>
  <si>
    <t>MEHMET PAJAZITAJ</t>
  </si>
  <si>
    <t>02.NR.27253</t>
  </si>
  <si>
    <t>FUAT BERISHA</t>
  </si>
  <si>
    <t>02.NR.36675</t>
  </si>
  <si>
    <t>KUJTIM ALAJ</t>
  </si>
  <si>
    <t>ILIR ISNIQI</t>
  </si>
  <si>
    <t>LEONIS FERIZAJ</t>
  </si>
  <si>
    <t>02.NR.24637</t>
  </si>
  <si>
    <t>02.08.2023</t>
  </si>
  <si>
    <t>02.NR.29277</t>
  </si>
  <si>
    <t>31.08.2023</t>
  </si>
  <si>
    <t>02.NR.36662</t>
  </si>
  <si>
    <t>BAJRAM SHALA</t>
  </si>
  <si>
    <t>AVDULLAH LATAJ</t>
  </si>
  <si>
    <t>BESIM LOSHAJ</t>
  </si>
  <si>
    <t>02.NR.36665</t>
  </si>
  <si>
    <t>02.NR.36667</t>
  </si>
  <si>
    <t>02.NR.36660</t>
  </si>
  <si>
    <t>SHKELZEN KURTAJ</t>
  </si>
  <si>
    <t>02.NR.33278</t>
  </si>
  <si>
    <t>26.09.2023</t>
  </si>
  <si>
    <t>MILOT TAHIRAJ</t>
  </si>
  <si>
    <t>FLORIN IBERHYSAJ</t>
  </si>
  <si>
    <t>02.NR.33429</t>
  </si>
  <si>
    <t>27.09.2023</t>
  </si>
  <si>
    <t>RAMIZ IBERHYSAJ</t>
  </si>
  <si>
    <t>02.NR.30373</t>
  </si>
  <si>
    <t>HANEM MAZREKAJ</t>
  </si>
  <si>
    <t>02.NR.31365</t>
  </si>
  <si>
    <t>13.09.2023</t>
  </si>
  <si>
    <t>SAMI DOBRAJ</t>
  </si>
  <si>
    <t>16/2023</t>
  </si>
  <si>
    <t>27.12.2023</t>
  </si>
  <si>
    <t>KOMPENSIM I PERFAQSIMIT BRENDA VENDIT</t>
  </si>
  <si>
    <t>ERMAL MUSTAFA BI</t>
  </si>
  <si>
    <t>15/2023</t>
  </si>
  <si>
    <t>11.11.2023</t>
  </si>
  <si>
    <t>30.12.2023</t>
  </si>
  <si>
    <t>02.NR.30051</t>
  </si>
  <si>
    <t>BAJRAM LEKAJ</t>
  </si>
  <si>
    <t>02.NR.30007</t>
  </si>
  <si>
    <t>MIMOZA ZUKAJ</t>
  </si>
  <si>
    <t>SPEC.Nr-2</t>
  </si>
  <si>
    <t>MIRËMBAJTJE E AUTOMJETEVE</t>
  </si>
  <si>
    <t>SEFERI MONT SHPK</t>
  </si>
  <si>
    <t>SPEC.Nr-1</t>
  </si>
  <si>
    <t>02.NR.32680</t>
  </si>
  <si>
    <t>21.09.2023</t>
  </si>
  <si>
    <t>DELI AHMETXHEKAJ</t>
  </si>
  <si>
    <t>02.NR.32142</t>
  </si>
  <si>
    <t>RRUSTEM CACAJ</t>
  </si>
  <si>
    <t>02.NR.32140</t>
  </si>
  <si>
    <t>JANUZ ALAJ</t>
  </si>
  <si>
    <t>02.NR.33280</t>
  </si>
  <si>
    <t>FATUSH KASTRATI</t>
  </si>
  <si>
    <t>02.NR.3033</t>
  </si>
  <si>
    <t>IBRAHIM KURTAJ</t>
  </si>
  <si>
    <t>02.NR.27250</t>
  </si>
  <si>
    <t>02.NR.24639</t>
  </si>
  <si>
    <t>SAMI BERISHA</t>
  </si>
  <si>
    <t>02.NR.29271</t>
  </si>
  <si>
    <t>31.08.2023.</t>
  </si>
  <si>
    <t>BLERIM RAMOSAJ</t>
  </si>
  <si>
    <t>22.02.2024</t>
  </si>
  <si>
    <t>02.NR.28031</t>
  </si>
  <si>
    <t>BURIM BALAJ</t>
  </si>
  <si>
    <t>02.NR.26067</t>
  </si>
  <si>
    <t>AVNI LATIFAJ</t>
  </si>
  <si>
    <t>02.NR.26076</t>
  </si>
  <si>
    <t>PAULIN MUSAJ</t>
  </si>
  <si>
    <t>02.NR.24640</t>
  </si>
  <si>
    <t>SAMI SINANAJ</t>
  </si>
  <si>
    <t>02.NR.27248</t>
  </si>
  <si>
    <t>MILOT IBERHYSAJ</t>
  </si>
  <si>
    <t>02.NR.27236</t>
  </si>
  <si>
    <t>MIHONE LEKAJ</t>
  </si>
  <si>
    <t>02.NR.26066</t>
  </si>
  <si>
    <t>MARIGONA TISHUKAJ</t>
  </si>
  <si>
    <t>0232/2023</t>
  </si>
  <si>
    <t>MIRËMBAJTJE ESHKOLLAVE</t>
  </si>
  <si>
    <t>GOP SHPK</t>
  </si>
  <si>
    <t>1406-210-001-23</t>
  </si>
  <si>
    <t>08.12.2023</t>
  </si>
  <si>
    <t>FURNIZM PER ZYRE</t>
  </si>
  <si>
    <t>GI GRAFO LONI SHPK</t>
  </si>
  <si>
    <t>71/2023</t>
  </si>
  <si>
    <t>04.12.2023</t>
  </si>
  <si>
    <t>MIRËMBAHTJE E PAISJEVE</t>
  </si>
  <si>
    <t>LEMKOS SHPK</t>
  </si>
  <si>
    <t>05/2024</t>
  </si>
  <si>
    <t>07.02.2024</t>
  </si>
  <si>
    <t>MIRËMBAJTJE E OBJEKTEVE SHËNDETËSORE</t>
  </si>
  <si>
    <t>70/2023</t>
  </si>
  <si>
    <t>FSM-24-000007</t>
  </si>
  <si>
    <t>FSM-24-000008</t>
  </si>
  <si>
    <t>FSM-23-000186</t>
  </si>
  <si>
    <t>SPEC.Nr.02</t>
  </si>
  <si>
    <t>DERIVATE PER AUTOMJETE</t>
  </si>
  <si>
    <t>DHF COMPANY SHPK</t>
  </si>
  <si>
    <t>SPEC.Nr-4</t>
  </si>
  <si>
    <t>PETROL COMPANY SHPK</t>
  </si>
  <si>
    <t>SPEC.Nr-3</t>
  </si>
  <si>
    <t>30/23 0000</t>
  </si>
  <si>
    <t>17.12.2023</t>
  </si>
  <si>
    <t>NAFTË PËR NGROHJE QENDRORE</t>
  </si>
  <si>
    <t>19/24 0000</t>
  </si>
  <si>
    <t>6984-23</t>
  </si>
  <si>
    <t>15.11.2023</t>
  </si>
  <si>
    <t>2/24 0000</t>
  </si>
  <si>
    <t>46/23 0000</t>
  </si>
  <si>
    <t>45/23</t>
  </si>
  <si>
    <t>SPEC.Nr.5/24</t>
  </si>
  <si>
    <t>6980/23</t>
  </si>
  <si>
    <t>15/23  0000</t>
  </si>
  <si>
    <t>DERIVATE PER GJENERATOR</t>
  </si>
  <si>
    <t>20/24   0000</t>
  </si>
  <si>
    <t>9/24  0000</t>
  </si>
  <si>
    <t>6/24  0000</t>
  </si>
  <si>
    <t>42/23  0000</t>
  </si>
  <si>
    <t>SPEC.Nr.03</t>
  </si>
  <si>
    <t>BANANA SPLIT SHPK</t>
  </si>
  <si>
    <t>SHPENZIMET E PËRFAQËSIMIT BRENDA VENDIT</t>
  </si>
  <si>
    <t>SPEC.Nr.04/1</t>
  </si>
  <si>
    <t>SPEC.Nr.04</t>
  </si>
  <si>
    <t>K B ISLAME DEÇAN</t>
  </si>
  <si>
    <t>06/2021</t>
  </si>
  <si>
    <t>30.09.2021</t>
  </si>
  <si>
    <t>2045100029</t>
  </si>
  <si>
    <t>SHPENZIME TË UJIT</t>
  </si>
  <si>
    <t>KRU HIDRODRINI SH A</t>
  </si>
  <si>
    <t>2045100002</t>
  </si>
  <si>
    <t>2045100039</t>
  </si>
  <si>
    <t>20300057</t>
  </si>
  <si>
    <t>2022485</t>
  </si>
  <si>
    <t>2045100036</t>
  </si>
  <si>
    <t>2045100041</t>
  </si>
  <si>
    <t>20300075</t>
  </si>
  <si>
    <t>2045100018</t>
  </si>
  <si>
    <t>2045100019</t>
  </si>
  <si>
    <t>384026</t>
  </si>
  <si>
    <t>550029983/2319</t>
  </si>
  <si>
    <t>550028401/2319</t>
  </si>
  <si>
    <t>9025808</t>
  </si>
  <si>
    <t>SPEC.FAT.JANAR/2024</t>
  </si>
  <si>
    <t>SHPENZIMET E RRYMËS</t>
  </si>
  <si>
    <t>9007168</t>
  </si>
  <si>
    <t>27.01.2024</t>
  </si>
  <si>
    <t>02.NR.33967</t>
  </si>
  <si>
    <t>02.10.2023</t>
  </si>
  <si>
    <t>23.02.2024</t>
  </si>
  <si>
    <t>SHPEND AHMETXHEKAJ</t>
  </si>
  <si>
    <t>MANDUSHE MAZREKAJ</t>
  </si>
  <si>
    <t>QIRAJA PER RASTE SOCIALE-SHPEJTIME PASHKAJ</t>
  </si>
  <si>
    <t>QIRAJA PER RASTE SOCIALE-ARDIANA DOGANI</t>
  </si>
  <si>
    <t>02.NR.27234</t>
  </si>
  <si>
    <t>9007156</t>
  </si>
  <si>
    <t>90024452</t>
  </si>
  <si>
    <t>19.01.2024</t>
  </si>
  <si>
    <t>25.01.2024</t>
  </si>
  <si>
    <t>9007113</t>
  </si>
  <si>
    <t>9009232</t>
  </si>
  <si>
    <t>22.01.2024</t>
  </si>
  <si>
    <t>9007265</t>
  </si>
  <si>
    <t>26.01.2024</t>
  </si>
  <si>
    <t>9007161</t>
  </si>
  <si>
    <t>9007137</t>
  </si>
  <si>
    <t>24.01.2024</t>
  </si>
  <si>
    <t>75/2023</t>
  </si>
  <si>
    <t>12.12.2023</t>
  </si>
  <si>
    <t>04/2024</t>
  </si>
  <si>
    <t>03/2024</t>
  </si>
  <si>
    <t>06/2024</t>
  </si>
  <si>
    <t>68/2023  0000</t>
  </si>
  <si>
    <t>6170/23 pjesërisjt</t>
  </si>
  <si>
    <t>31.10.2023</t>
  </si>
  <si>
    <t>NAFTË PER NGROHJE QENDRORE</t>
  </si>
  <si>
    <r>
      <t>PETROL COMPANY SHPK-</t>
    </r>
    <r>
      <rPr>
        <i/>
        <sz val="8"/>
        <color rgb="FFFF0000"/>
        <rFont val="Arial"/>
        <family val="2"/>
      </rPr>
      <t>lidhet me shpenzimin 2023-368040 dhe shpenzimin  2023-411591</t>
    </r>
  </si>
  <si>
    <t>02.NR.38777</t>
  </si>
  <si>
    <t>DJELLZA NURQAJ</t>
  </si>
  <si>
    <t>04.03.2024</t>
  </si>
  <si>
    <t>29.02.2024</t>
  </si>
  <si>
    <t>5-220-429-24</t>
  </si>
  <si>
    <t>INTERNET</t>
  </si>
  <si>
    <t>TELKOS</t>
  </si>
  <si>
    <t>MIR3MBAJTJE RUTINOTE</t>
  </si>
  <si>
    <t>05.NR.5564</t>
  </si>
  <si>
    <t>ORHAN ÇEKU</t>
  </si>
  <si>
    <t>04.03.2024\</t>
  </si>
  <si>
    <t>24-SHV04-001-14</t>
  </si>
  <si>
    <t>PROMACC GROUP SHPK</t>
  </si>
  <si>
    <t>29/23 0000</t>
  </si>
  <si>
    <t>8-220-429-24</t>
  </si>
  <si>
    <t>INTERNETI</t>
  </si>
  <si>
    <t>Pagat_Shkurt_2024_Ad.Arsimit</t>
  </si>
  <si>
    <t>Pagat_Shkurt_2024_Ars.Fillor</t>
  </si>
  <si>
    <t>Pagat_Shkurt_2024_Ars.Mesem</t>
  </si>
  <si>
    <t>10/2023</t>
  </si>
  <si>
    <t>24.07.2023</t>
  </si>
  <si>
    <t>SHPENZIMET E PËRFAQËSIMIT</t>
  </si>
  <si>
    <t>01/2024</t>
  </si>
  <si>
    <t>FSM-24-000001</t>
  </si>
  <si>
    <t>Pagat_SHKURT_2024-RETROAKTIV</t>
  </si>
  <si>
    <t>FSM-24-000006</t>
  </si>
  <si>
    <t>002</t>
  </si>
  <si>
    <t>KSF MAJOR SH.A</t>
  </si>
  <si>
    <t>16-4/2023</t>
  </si>
  <si>
    <t>16.04.2023</t>
  </si>
  <si>
    <t>SHPENZIMET E PERFAQESIMIT BRENDA VENDIT</t>
  </si>
  <si>
    <t>23.03.2023</t>
  </si>
  <si>
    <t>NAIM M KUÇI BI</t>
  </si>
  <si>
    <t>002/2023</t>
  </si>
  <si>
    <t>SPEC.Nr.08</t>
  </si>
  <si>
    <t>26.02.2024</t>
  </si>
  <si>
    <t>MIR3MBAJTJE E PAISJEVE</t>
  </si>
  <si>
    <t>2024-16595</t>
  </si>
  <si>
    <t>SHTEPIA E KOMUNITETIT</t>
  </si>
  <si>
    <t>23-SHV01-D00-7674</t>
  </si>
  <si>
    <t>FURNIZIM ME USHQIM</t>
  </si>
  <si>
    <t>PREMIUM BAKERY SHPK</t>
  </si>
  <si>
    <t>23-SHV01-D00-8228</t>
  </si>
  <si>
    <t>461</t>
  </si>
  <si>
    <t>03.01.2024</t>
  </si>
  <si>
    <t>PAISJE TË TEKNOLOGJISË INFORMATIVE</t>
  </si>
  <si>
    <t>FUTURBETIS SHPK</t>
  </si>
  <si>
    <t>Pagat_SHKURT_2024_Inf.Rrugore</t>
  </si>
  <si>
    <t>Pagat_SHKURT_2024_Zjarrëfikësit</t>
  </si>
  <si>
    <t>BEDRI RIZAJ</t>
  </si>
  <si>
    <t>03 / 2024</t>
  </si>
  <si>
    <t>28.02.2024</t>
  </si>
  <si>
    <t>NAIM MI KUÇI BI</t>
  </si>
  <si>
    <t>006/2023</t>
  </si>
  <si>
    <t>27.11.2023</t>
  </si>
  <si>
    <t>004/2023</t>
  </si>
  <si>
    <t>18.10.2023</t>
  </si>
  <si>
    <t>FURNIZIM ME USHQIME</t>
  </si>
  <si>
    <t>SPEC.Nr.17</t>
  </si>
  <si>
    <t>Nr.1</t>
  </si>
  <si>
    <t>NATYRA F.SHPK</t>
  </si>
  <si>
    <t>28/2023</t>
  </si>
  <si>
    <t>09.08.2023</t>
  </si>
  <si>
    <t>05.03.2024</t>
  </si>
  <si>
    <t>MIRËMBAJTJA E TEKNOLOGJISË INFORMATIVE</t>
  </si>
  <si>
    <t>CIMI @ ELEKTRONIK SHPK</t>
  </si>
  <si>
    <t>SHA-113-2023</t>
  </si>
  <si>
    <t>SPEC.Nr.18</t>
  </si>
  <si>
    <t>KARBURANT PER VETURA</t>
  </si>
  <si>
    <t>SPEC.Nr.07</t>
  </si>
  <si>
    <t>PAISJE TJERA</t>
  </si>
  <si>
    <t>1487-210-002-23</t>
  </si>
  <si>
    <t>BENI DONA PLAST SHPK</t>
  </si>
  <si>
    <t>23-SHV01-001-964</t>
  </si>
  <si>
    <t>SAMI FERIZI BI</t>
  </si>
  <si>
    <t>901/23-0013</t>
  </si>
  <si>
    <t>08.11.2023</t>
  </si>
  <si>
    <t>MUSAJ LEKU BI</t>
  </si>
  <si>
    <t>Spec.Nr.12</t>
  </si>
  <si>
    <t>SHPENZIMET PER INFORMIM PUBLIK</t>
  </si>
  <si>
    <t>A.L.KOSOVA PRESS SHPK</t>
  </si>
  <si>
    <t>1-55/26286</t>
  </si>
  <si>
    <t>12.01.2024</t>
  </si>
  <si>
    <t>DAUTI KOMERC SHPK</t>
  </si>
  <si>
    <t>151826055545/2311</t>
  </si>
  <si>
    <t>06.12.2023</t>
  </si>
  <si>
    <t>41/23</t>
  </si>
  <si>
    <t>03.11.2023</t>
  </si>
  <si>
    <t>SHPENZIMET E PERFAQSIMIT BRENDA VENDIT</t>
  </si>
  <si>
    <t>ISUF JAKUPI BI</t>
  </si>
  <si>
    <t>42/23</t>
  </si>
  <si>
    <t>DIONA CAFFE SHPK</t>
  </si>
  <si>
    <t>SPEC.Nr.14</t>
  </si>
  <si>
    <t>SPEC.Nr.15</t>
  </si>
  <si>
    <t>14/2023</t>
  </si>
  <si>
    <t>14.09.2023</t>
  </si>
  <si>
    <t>02/2024</t>
  </si>
  <si>
    <t>ELINDA GJIKOKAJ BI</t>
  </si>
  <si>
    <t>Nr.09</t>
  </si>
  <si>
    <t>NEKI KUÇ BI</t>
  </si>
  <si>
    <t>SPEC./1</t>
  </si>
  <si>
    <t>27.02.2024</t>
  </si>
  <si>
    <t>SPEC./2</t>
  </si>
  <si>
    <t>SPEC.Nr.10</t>
  </si>
  <si>
    <t>MOBILJE</t>
  </si>
  <si>
    <t>GRANITI SHPK</t>
  </si>
  <si>
    <t>SPEC.Nr.06</t>
  </si>
  <si>
    <t>NAIM ISLAMAJ BI</t>
  </si>
  <si>
    <t>SPEC.Nr.16</t>
  </si>
  <si>
    <t>SPEC.Nr.05</t>
  </si>
  <si>
    <t>QIRAJA PER AUTOMJETE</t>
  </si>
  <si>
    <t>MERCOM COMPANY SHPK</t>
  </si>
  <si>
    <t>0050</t>
  </si>
  <si>
    <t>MIRËMBAJTJE DHE RIPARIM I AUTOMJETEVE</t>
  </si>
  <si>
    <t>0181/2023</t>
  </si>
  <si>
    <t>19.09.2023</t>
  </si>
  <si>
    <t>PAIJE TJERA</t>
  </si>
  <si>
    <t>12.09.2023</t>
  </si>
  <si>
    <t>850-210-001-23</t>
  </si>
  <si>
    <t>08.08.2023</t>
  </si>
  <si>
    <t>FURNIZIM PER ZYRE LETER A4</t>
  </si>
  <si>
    <t>GI GRAFO LON SHPK</t>
  </si>
  <si>
    <t>56/23  0000</t>
  </si>
  <si>
    <t>KARBURANT PER AUTOMJETE</t>
  </si>
  <si>
    <t>DHF  COMPANY SHPK</t>
  </si>
  <si>
    <t>17/2023</t>
  </si>
  <si>
    <t>20.09.2023</t>
  </si>
  <si>
    <t>23-SHV04-001-327</t>
  </si>
  <si>
    <t>SHERBIME KËSHILLDHËNËSE DHE PROFESIONALE</t>
  </si>
  <si>
    <t>PRO ACC GROUP SHPK-Lidhet me shpenzimin 2023-354716</t>
  </si>
  <si>
    <t>SHERBIME TË VEQANTA</t>
  </si>
  <si>
    <t>Kon.Sherb.Veçanta_ERMAL SELMANAJ</t>
  </si>
  <si>
    <t>02.NR.28626</t>
  </si>
  <si>
    <t>28.08.2023</t>
  </si>
  <si>
    <t>02.NR.24853</t>
  </si>
  <si>
    <t>Kon.Sherb.Veçanta_RIZA KASUMAJ</t>
  </si>
  <si>
    <t>02.NR.24832</t>
  </si>
  <si>
    <t>Kon.Sherb.Veçanta_BESJANA UKËHAXHAJ</t>
  </si>
  <si>
    <t>02.NR.42474</t>
  </si>
  <si>
    <t>01.12.2022</t>
  </si>
  <si>
    <t>02.NR.38353</t>
  </si>
  <si>
    <t>20.10.2022</t>
  </si>
  <si>
    <t>Kon.Sherb.Veçanta_EGZON BINAKAJ</t>
  </si>
  <si>
    <t>02.NR.41002</t>
  </si>
  <si>
    <t xml:space="preserve">Kon.Sherb.Veçanta_MIRJETA BOZHDARAJ </t>
  </si>
  <si>
    <t>02.NR.24828</t>
  </si>
  <si>
    <t>Kon.Sherb.Veçanta_VALENTINA MIFTARI MUSHKOLAJ</t>
  </si>
  <si>
    <t>02.NR.24849</t>
  </si>
  <si>
    <t>Kon.Sherb.Veçanta_LUAN SHALA</t>
  </si>
  <si>
    <t>02.NR.32166</t>
  </si>
  <si>
    <t>31.08.2022</t>
  </si>
  <si>
    <t>07.03.2024</t>
  </si>
  <si>
    <t>02.NR.24823</t>
  </si>
  <si>
    <t xml:space="preserve">03.08.2023 </t>
  </si>
  <si>
    <t>SPEC.Nr.11</t>
  </si>
  <si>
    <t>FURNIZIM ME USHQIM DHE PIJE</t>
  </si>
  <si>
    <t>SHA-114-2023</t>
  </si>
  <si>
    <t>012/23</t>
  </si>
  <si>
    <t>TRANSPORT per udhëtime zyrtare jasht vndit</t>
  </si>
  <si>
    <t>DAN ISMAJLI BI</t>
  </si>
  <si>
    <t>16.11.2023</t>
  </si>
  <si>
    <t>TS-47/24</t>
  </si>
  <si>
    <t>10.01.2024</t>
  </si>
  <si>
    <t>AGRO FERMA HPK</t>
  </si>
  <si>
    <t>SPECIFIKACION/3</t>
  </si>
  <si>
    <t>02.NR.6896</t>
  </si>
  <si>
    <t>01.03.2024</t>
  </si>
  <si>
    <t xml:space="preserve">SADIJE BOSHTRAJ </t>
  </si>
  <si>
    <t>400634</t>
  </si>
  <si>
    <t>spec.nR.22</t>
  </si>
  <si>
    <t>SPEC.Nr.13</t>
  </si>
  <si>
    <t>SPEC.Nr.20</t>
  </si>
  <si>
    <t>SPEC.Nr.21</t>
  </si>
  <si>
    <t>SPEC.Nr.19</t>
  </si>
  <si>
    <t>2024-21648</t>
  </si>
  <si>
    <t>KTHIM I AVANCIT PER PARA TË IMËT (PETTY CASH) KSH 2024-21646</t>
  </si>
  <si>
    <t>001/24</t>
  </si>
  <si>
    <t>TRANSPORTI PER UDHËTIM ZYRTAR JASHT VENDIT</t>
  </si>
  <si>
    <t>67/23  0000</t>
  </si>
  <si>
    <t>17/23  0000</t>
  </si>
  <si>
    <t>SPEC.Nr-5</t>
  </si>
  <si>
    <t>954-210-001-23</t>
  </si>
  <si>
    <t>FURNIZIM PER ZYRE -LETER</t>
  </si>
  <si>
    <t>3/24  0000</t>
  </si>
  <si>
    <t>43/23  0000</t>
  </si>
  <si>
    <t>1005/23-0013</t>
  </si>
  <si>
    <t>23-SHV01-015-10573</t>
  </si>
  <si>
    <t>APETIT SHPK</t>
  </si>
  <si>
    <t>02.NR.24819</t>
  </si>
  <si>
    <t>3/8/2023</t>
  </si>
  <si>
    <t>Kon.Sherb.Veçanta_ARDIJAN MALAJ</t>
  </si>
  <si>
    <t>Kon.Sherb.Veçanta_ZENUN MAZREKAJ</t>
  </si>
  <si>
    <t>02.NR.3961</t>
  </si>
  <si>
    <t>2024-38188</t>
  </si>
  <si>
    <t>SPEC.Nr-6</t>
  </si>
  <si>
    <t>FSM-24-000013</t>
  </si>
  <si>
    <t>10-220-429-24</t>
  </si>
  <si>
    <t>06.03.2024</t>
  </si>
  <si>
    <t>TS-39/23</t>
  </si>
  <si>
    <t>03.11.2024</t>
  </si>
  <si>
    <t>08.03.2024</t>
  </si>
  <si>
    <t>550015586/2330</t>
  </si>
  <si>
    <t>SHPENZIME TË TELEFONIT FIKS</t>
  </si>
  <si>
    <t>181130086522/2330</t>
  </si>
  <si>
    <t>550029997/2330</t>
  </si>
  <si>
    <t>SHERBIMET POSTARE</t>
  </si>
  <si>
    <t>ADRIATIK ALAJ</t>
  </si>
  <si>
    <t>02.NR.3048</t>
  </si>
  <si>
    <t>ISMET DEMUKAJ</t>
  </si>
  <si>
    <t>ORHIDEJA BERANI</t>
  </si>
  <si>
    <t>02.NR.3053</t>
  </si>
  <si>
    <t>02.NR.6136</t>
  </si>
  <si>
    <t>550028401/2330</t>
  </si>
  <si>
    <t>550114343/2330</t>
  </si>
  <si>
    <t>550029983/2330</t>
  </si>
  <si>
    <t>191028092567/2330</t>
  </si>
  <si>
    <t>191121093102/2330</t>
  </si>
  <si>
    <t>550023142/2330</t>
  </si>
  <si>
    <t>550021745/2330</t>
  </si>
  <si>
    <t>E11302937</t>
  </si>
  <si>
    <t>24.02.2024</t>
  </si>
  <si>
    <t>384023</t>
  </si>
  <si>
    <t>384029</t>
  </si>
  <si>
    <t>384022</t>
  </si>
  <si>
    <t>384027</t>
  </si>
  <si>
    <t>47/24-E</t>
  </si>
  <si>
    <t>11.03.2024</t>
  </si>
  <si>
    <t>INSTITUTI I MJEKËSISË SË PUNËS</t>
  </si>
  <si>
    <t>SPITALI I PËRGJITHSHËM PEJË</t>
  </si>
  <si>
    <t>KSF MAJOR SHA</t>
  </si>
  <si>
    <t>003</t>
  </si>
  <si>
    <t>Pagat_SHKURT_2024</t>
  </si>
  <si>
    <t>Pagat_SHKURT_Asambleja+Komitetet</t>
  </si>
  <si>
    <t>Pagat_SHKURT_2024_Ad.SH.</t>
  </si>
  <si>
    <t>Pagat_SHKURT_2024_QKMF</t>
  </si>
  <si>
    <t>Autorit.Permb.ALEA SHPK</t>
  </si>
  <si>
    <t>08.02.2024</t>
  </si>
  <si>
    <t>LIKA TRADE SHPK</t>
  </si>
  <si>
    <t>GJOKË RADI BI</t>
  </si>
  <si>
    <t>AUT.PERMB.ALEA SHPK</t>
  </si>
  <si>
    <t>ZYR.PERM.VAIS LAW SHPK</t>
  </si>
  <si>
    <t>AUTORIT.PERM.ALEA SHPK</t>
  </si>
  <si>
    <t>SPECIFIK.LIKA TRADE</t>
  </si>
  <si>
    <t>Z.P.D B ASSOCIATES SHPK</t>
  </si>
  <si>
    <t>ZYRA PERMB.PARTNERS SHPK</t>
  </si>
  <si>
    <t>Kon.Sherb.Veçanta_MODEST GASHI</t>
  </si>
  <si>
    <t>02.NR.24827</t>
  </si>
  <si>
    <t>12.03.2024</t>
  </si>
  <si>
    <t>KËRKESË</t>
  </si>
  <si>
    <t>04.02.2024</t>
  </si>
  <si>
    <t>SHPENZIME TË UDHËTIMIT JASHT VENDIT</t>
  </si>
  <si>
    <t>BASHKIM RAMOSAJ</t>
  </si>
  <si>
    <t>MANJOLLA SHALA</t>
  </si>
  <si>
    <t>SHABAN HAXHAJ</t>
  </si>
  <si>
    <t>02.NR.6308</t>
  </si>
  <si>
    <t>REXHEP LOSHAJ</t>
  </si>
  <si>
    <t>13.03.2024</t>
  </si>
  <si>
    <t>IZET ZENUNI</t>
  </si>
  <si>
    <t>02..NR.38777</t>
  </si>
  <si>
    <t>Kon.Sherb.Veçanta_DJELLZA NURQAJ</t>
  </si>
  <si>
    <t>SPEC.SHKURT 2024</t>
  </si>
  <si>
    <t>MFAKP8041365631E</t>
  </si>
  <si>
    <t>SHERBIME KONTRAKTUESE TJERA-KONTRIBUTET</t>
  </si>
  <si>
    <t>SHERBIME KONTRAKTUESE TJERA-TATIMI NË PAGA</t>
  </si>
  <si>
    <t>TRUSTI PENSIONAL I KURSIMEVE</t>
  </si>
  <si>
    <t>MFA2E80413656306</t>
  </si>
  <si>
    <t>ADMINISTRATA TATIMORE E KOSOVËS</t>
  </si>
  <si>
    <t>FSM-24-000011</t>
  </si>
  <si>
    <t>fsm-24-000010</t>
  </si>
  <si>
    <t>02.NR.6295</t>
  </si>
  <si>
    <t>14.03.2024</t>
  </si>
  <si>
    <t>LATIF LEKAJ</t>
  </si>
  <si>
    <t>1405286</t>
  </si>
  <si>
    <t xml:space="preserve">SHERBIME TEKNIKE </t>
  </si>
  <si>
    <t>KEDS KKDFEE SHA</t>
  </si>
  <si>
    <t>QIRAJA PËR RASTE SOCIALE</t>
  </si>
  <si>
    <t>02.NR.27234-DHJETOR/23</t>
  </si>
  <si>
    <t>02.NR.27234-JANAR/24</t>
  </si>
  <si>
    <t>11/2024</t>
  </si>
  <si>
    <t>12/2024</t>
  </si>
  <si>
    <t>34/24  0000</t>
  </si>
  <si>
    <t>SPEC.NR.13</t>
  </si>
  <si>
    <t>007/2023</t>
  </si>
  <si>
    <t>25.12.2023</t>
  </si>
  <si>
    <t>F26-02-24-00003</t>
  </si>
  <si>
    <t>SHPENZIMET E PERFAQËSIMIT BRENDA VENDIT</t>
  </si>
  <si>
    <t>02.NR.6623</t>
  </si>
  <si>
    <t>SHERBIMET KËSHILLËDHËNËSE PROFESIONALE</t>
  </si>
  <si>
    <t>RAMË DEMHASAJ</t>
  </si>
  <si>
    <t>BESJANA TAHIRAJ</t>
  </si>
  <si>
    <t>9024452</t>
  </si>
  <si>
    <t>9007250</t>
  </si>
  <si>
    <t>9024468</t>
  </si>
  <si>
    <t>01.NR.7663</t>
  </si>
  <si>
    <t>XHAFER BALAJ</t>
  </si>
  <si>
    <t>FATUSHE KASTRATI</t>
  </si>
  <si>
    <t>392439</t>
  </si>
  <si>
    <t>392438</t>
  </si>
  <si>
    <t>392440</t>
  </si>
  <si>
    <t>151026057176/2334</t>
  </si>
  <si>
    <t>SHPENZIME TË TELEFONISË MOBILE</t>
  </si>
  <si>
    <t>161228070546/2334</t>
  </si>
  <si>
    <t>550114335/2336</t>
  </si>
  <si>
    <t>230830110157/2336</t>
  </si>
  <si>
    <t>550024058/2336</t>
  </si>
  <si>
    <t>550022779/2336</t>
  </si>
  <si>
    <t>550114376/2336</t>
  </si>
  <si>
    <t>550030080/2336</t>
  </si>
  <si>
    <t>550114303/2336</t>
  </si>
  <si>
    <t>823/24</t>
  </si>
  <si>
    <t>ANANAS IMPEX SHPK</t>
  </si>
  <si>
    <t>392455</t>
  </si>
  <si>
    <t>18.03.2024</t>
  </si>
  <si>
    <t>392456</t>
  </si>
  <si>
    <t>550114308/2336</t>
  </si>
  <si>
    <t>211115100933-2336</t>
  </si>
  <si>
    <t>9007183</t>
  </si>
  <si>
    <t>9007264</t>
  </si>
  <si>
    <t>9007115</t>
  </si>
  <si>
    <t>9007175</t>
  </si>
  <si>
    <t>9022902</t>
  </si>
  <si>
    <t>9007129</t>
  </si>
  <si>
    <t>9009237</t>
  </si>
  <si>
    <t>9007065</t>
  </si>
  <si>
    <t>9023924</t>
  </si>
  <si>
    <t>9007064</t>
  </si>
  <si>
    <t>2000667</t>
  </si>
  <si>
    <t>9041471</t>
  </si>
  <si>
    <t>9022943</t>
  </si>
  <si>
    <t>9007159</t>
  </si>
  <si>
    <t>9007253</t>
  </si>
  <si>
    <t>9027439</t>
  </si>
  <si>
    <t>9007118</t>
  </si>
  <si>
    <t>9062381</t>
  </si>
  <si>
    <t>9009223</t>
  </si>
  <si>
    <t>9068041</t>
  </si>
  <si>
    <t>9007148</t>
  </si>
  <si>
    <t>9023721</t>
  </si>
  <si>
    <t>9007142</t>
  </si>
  <si>
    <t>9023923</t>
  </si>
  <si>
    <t>9023720</t>
  </si>
  <si>
    <t>9007130</t>
  </si>
  <si>
    <t>9007127</t>
  </si>
  <si>
    <t>9022895</t>
  </si>
  <si>
    <t>392453</t>
  </si>
  <si>
    <t>392457</t>
  </si>
  <si>
    <t>392459</t>
  </si>
  <si>
    <t>392458</t>
  </si>
  <si>
    <t>392454</t>
  </si>
  <si>
    <t>392451</t>
  </si>
  <si>
    <t>392462</t>
  </si>
  <si>
    <t>392452</t>
  </si>
  <si>
    <t>392460</t>
  </si>
  <si>
    <t>392461</t>
  </si>
  <si>
    <t>392463</t>
  </si>
  <si>
    <t>392464</t>
  </si>
  <si>
    <t>0012844</t>
  </si>
  <si>
    <t>550021745-2336</t>
  </si>
  <si>
    <t>191028092567/2336</t>
  </si>
  <si>
    <t>550023142</t>
  </si>
  <si>
    <t>550029983</t>
  </si>
  <si>
    <t>5500114343</t>
  </si>
  <si>
    <t>191121093102</t>
  </si>
  <si>
    <t>550028401</t>
  </si>
  <si>
    <t>SHKURT 2024</t>
  </si>
  <si>
    <t>15.03.2024</t>
  </si>
  <si>
    <t>SHPENZIMET E KREDIT KARTELES SHKURT 2024</t>
  </si>
  <si>
    <t>19.03.2024</t>
  </si>
  <si>
    <t>20224285</t>
  </si>
  <si>
    <t>2045100040</t>
  </si>
  <si>
    <t>02.NR.6332</t>
  </si>
  <si>
    <t>DAFINA CACAJ</t>
  </si>
  <si>
    <t>DYKE LLOLLUNI</t>
  </si>
  <si>
    <t>HAJDAR SUTAJ</t>
  </si>
  <si>
    <t>EDONE KAMERAJ</t>
  </si>
  <si>
    <t>FLORIANA HULAJ</t>
  </si>
  <si>
    <t>TEUTA NEZIRAJ</t>
  </si>
  <si>
    <t>35/24 0000</t>
  </si>
  <si>
    <t>36/24 0000</t>
  </si>
  <si>
    <t>198-210-001-24</t>
  </si>
  <si>
    <t>FURNIZIM PËR ZYRE</t>
  </si>
  <si>
    <t>02.NR,6331</t>
  </si>
  <si>
    <t>ARJAN DOBRAJ</t>
  </si>
  <si>
    <t>SHKELZEN SHEHU</t>
  </si>
  <si>
    <t>02.NR.8247</t>
  </si>
  <si>
    <t>16.03.2023</t>
  </si>
  <si>
    <t>20.03.2024</t>
  </si>
  <si>
    <t>ALBESA CACAJ</t>
  </si>
  <si>
    <t>02.NR.1391</t>
  </si>
  <si>
    <t>PRANVERA PAJAZITAJ</t>
  </si>
  <si>
    <t>RASIM ALAJ</t>
  </si>
  <si>
    <t>GJYLSHAH HAKLAJ</t>
  </si>
  <si>
    <t>XHEVAT LUFAJ</t>
  </si>
  <si>
    <t>BESIM KAMERAJ</t>
  </si>
  <si>
    <t>BLERTA GJOCAJ</t>
  </si>
  <si>
    <t>XHELADIN MALAJ</t>
  </si>
  <si>
    <t>RAMIZ BAJRAMAJ</t>
  </si>
  <si>
    <t>SHERBIMET E SHTYPJES-PRINTIMIT</t>
  </si>
  <si>
    <t>BURIM HAXHIA BI</t>
  </si>
  <si>
    <t xml:space="preserve">SPECIFIKACION </t>
  </si>
  <si>
    <t>FLORIM MATAJ</t>
  </si>
  <si>
    <t>02.NR.38015</t>
  </si>
  <si>
    <t>AFRIM DEMHASAJ</t>
  </si>
  <si>
    <t>02.NR.6622</t>
  </si>
  <si>
    <t>02.NR.22879</t>
  </si>
  <si>
    <t>21.07.2023</t>
  </si>
  <si>
    <t>02.NR.7507</t>
  </si>
  <si>
    <t>09.03.2023</t>
  </si>
  <si>
    <t>Kon.Sherb.Veçanta_MUJË SEJFIJAJH</t>
  </si>
  <si>
    <t>SPEC.Nr.22</t>
  </si>
  <si>
    <t>003/2023</t>
  </si>
  <si>
    <t>NAIM M.KUÇI BI</t>
  </si>
  <si>
    <t>AKOMIDIM JASHT VENDIT</t>
  </si>
  <si>
    <t>MIROCI REIESEN SHPK</t>
  </si>
  <si>
    <t>TS-51/24</t>
  </si>
  <si>
    <t>MIRJET BOZHDARAJ</t>
  </si>
  <si>
    <t>LEOTRIM HADERGJONAJ</t>
  </si>
  <si>
    <t>BEKIM VISHAJ</t>
  </si>
  <si>
    <t>21.03.2024</t>
  </si>
  <si>
    <t>21.07.2024</t>
  </si>
  <si>
    <t>02.NR.41253</t>
  </si>
  <si>
    <t>11-220-429-24</t>
  </si>
  <si>
    <t>SHPENZIME TË INTERNETIT</t>
  </si>
  <si>
    <t>SHA-41-2024</t>
  </si>
  <si>
    <t>Pagat_MARS_2024</t>
  </si>
  <si>
    <t>Pagat_MARS_2024-RETROAKTIV</t>
  </si>
  <si>
    <t>Pagat_MARS_2024_Ad.Arsimit</t>
  </si>
  <si>
    <t>Pagat_MARS_2024_Ars.Fillor</t>
  </si>
  <si>
    <t>Pagat_MARS_2024_Ars.Mesem</t>
  </si>
  <si>
    <t>Pagat_MARS_2024_Ad.SH.</t>
  </si>
  <si>
    <t>Pagat_MARS_2024_QKMF</t>
  </si>
  <si>
    <t>Pagat_MARS_2024_Inf.Rrugore</t>
  </si>
  <si>
    <t>Pagat_MARS_2024_Zjarrëfikësit</t>
  </si>
  <si>
    <t>TS-54/24</t>
  </si>
  <si>
    <t>02.NR.3455</t>
  </si>
  <si>
    <t>22.03.2024</t>
  </si>
  <si>
    <t>NERXHIVANE RUSHITI TOLAJ</t>
  </si>
  <si>
    <t>SUBVENCIONE-BLEDOR TOLAJ</t>
  </si>
  <si>
    <t>02.NR.3457</t>
  </si>
  <si>
    <t>VA;LTRINA CACAJ</t>
  </si>
  <si>
    <t>01.NR.3690</t>
  </si>
  <si>
    <t>SUBVENCIONE -PARTICIPIM ME OZHR</t>
  </si>
  <si>
    <t>OZHR "MËSHQERRA"</t>
  </si>
  <si>
    <t>LORENA TOLAJ</t>
  </si>
  <si>
    <t>02.NR.8225</t>
  </si>
  <si>
    <t>02.NR.3959</t>
  </si>
  <si>
    <t>ANTIGONA MAVRAJ</t>
  </si>
  <si>
    <t>02.NR.6296</t>
  </si>
  <si>
    <t>ADEM BAJRAMAJ</t>
  </si>
  <si>
    <t>02.NR.6606</t>
  </si>
  <si>
    <t>SHKURTA HASKAJ</t>
  </si>
  <si>
    <t>0018</t>
  </si>
  <si>
    <t>MIRËMBAJTJE E VETURAVE</t>
  </si>
  <si>
    <t>0017</t>
  </si>
  <si>
    <t>0014</t>
  </si>
  <si>
    <t>0015</t>
  </si>
  <si>
    <r>
      <t>SEFERI MONT SHPK</t>
    </r>
    <r>
      <rPr>
        <sz val="8"/>
        <color rgb="FFFF0000"/>
        <rFont val="Arial"/>
        <family val="2"/>
      </rPr>
      <t>-LIDHET ME SHPENZIMIN 2024-69969</t>
    </r>
  </si>
  <si>
    <t>0016</t>
  </si>
  <si>
    <t>0076</t>
  </si>
  <si>
    <t>1407-210-001-23</t>
  </si>
  <si>
    <t>08.12/2023</t>
  </si>
  <si>
    <t>FURNIZIM PER ZYRE-LETER A4</t>
  </si>
  <si>
    <t>32/24 0000</t>
  </si>
  <si>
    <t>SPEC.Nr-7</t>
  </si>
  <si>
    <t>135-24</t>
  </si>
  <si>
    <t>FURNIZIME MJEKSORE</t>
  </si>
  <si>
    <t>MADEKOS SHPK</t>
  </si>
  <si>
    <t>DRUT DHE PRODHIMET E DRURIT PER NGROHJE (PELET)</t>
  </si>
  <si>
    <t>WOOD COMPANY SHPK</t>
  </si>
  <si>
    <t>065/23</t>
  </si>
  <si>
    <t>22.11.2023</t>
  </si>
  <si>
    <t>066/23</t>
  </si>
  <si>
    <t>1405-210-001-23</t>
  </si>
  <si>
    <t>1404-210-001-23</t>
  </si>
  <si>
    <t>SMAJL AVDIMETAJ</t>
  </si>
  <si>
    <t>ZYRA PERMB.VAIS LAW SHPK</t>
  </si>
  <si>
    <t>FSM-24-000017</t>
  </si>
  <si>
    <t>25.03.2024</t>
  </si>
  <si>
    <t>FSM-24-000015</t>
  </si>
  <si>
    <t>Pagat_MARS_Asambleja+Komitetet</t>
  </si>
  <si>
    <t>197-210-001-24</t>
  </si>
  <si>
    <t>02.NR.8129</t>
  </si>
  <si>
    <t>SHERBIMET E VARRIMIT</t>
  </si>
  <si>
    <t>BASHKIM VISHAJ</t>
  </si>
  <si>
    <t>27.03.2024</t>
  </si>
  <si>
    <t>SHKELZEN GOÇI</t>
  </si>
  <si>
    <t>02.NR.6183</t>
  </si>
  <si>
    <t>SHKELQIM NIMANAJ</t>
  </si>
  <si>
    <t>02.NR.3067</t>
  </si>
  <si>
    <t>ISUF RIZAJ</t>
  </si>
  <si>
    <t>SHERBIMET E VARRIMIT-BRAHIM RIZAJ</t>
  </si>
  <si>
    <t>RAMADAN TOLAJ</t>
  </si>
  <si>
    <t>02.NR.8125</t>
  </si>
  <si>
    <t>02.NR.6184</t>
  </si>
  <si>
    <t>SHERBIMET E VARRIMIT-DIN RIZAJ</t>
  </si>
  <si>
    <t>02.NR.3074</t>
  </si>
  <si>
    <t>SYLEJMON SHALA</t>
  </si>
  <si>
    <t>02.NR.3072</t>
  </si>
  <si>
    <t>SMAJL ZEKAJ</t>
  </si>
  <si>
    <t>02.NR.3070</t>
  </si>
  <si>
    <t>ARBEN REXHAHMETAJ</t>
  </si>
  <si>
    <t>02.NR.3069</t>
  </si>
  <si>
    <t>LIRIJE DAUTAJ</t>
  </si>
  <si>
    <t>02.NR.3061</t>
  </si>
  <si>
    <t>ALVIN ZUKAJ</t>
  </si>
  <si>
    <t>02.NR.3047</t>
  </si>
  <si>
    <t>RAGIP RAMAJ</t>
  </si>
  <si>
    <t>02.NR.3045</t>
  </si>
  <si>
    <t>MEHMET KRASNIQI</t>
  </si>
  <si>
    <t>02.NR.3056</t>
  </si>
  <si>
    <t>GANIMETE HASANRAMAJ</t>
  </si>
  <si>
    <t>HAMDI KADRIJAJ</t>
  </si>
  <si>
    <t>02.NR.6182</t>
  </si>
  <si>
    <t>02.NR.3077</t>
  </si>
  <si>
    <t>GRANIT BINAKAJ</t>
  </si>
  <si>
    <t>02.NR.3040</t>
  </si>
  <si>
    <t>02.NR.3038</t>
  </si>
  <si>
    <t>02.NR.306</t>
  </si>
  <si>
    <t>SHKELZEN HAKLAJ</t>
  </si>
  <si>
    <t>SHKELZEN MEHMETAJ</t>
  </si>
  <si>
    <t>02.NR.3062</t>
  </si>
  <si>
    <t>BESMIR ZEQIRAJ</t>
  </si>
  <si>
    <t>02.NR.3044</t>
  </si>
  <si>
    <t>SYLË LIKAJ</t>
  </si>
  <si>
    <t>02.NR.3064</t>
  </si>
  <si>
    <t>EKREM BINAKAJ</t>
  </si>
  <si>
    <t>02.NR.3052</t>
  </si>
  <si>
    <t>ARSIM QERIMAJ</t>
  </si>
  <si>
    <t>02.NR.3065</t>
  </si>
  <si>
    <t>SALIH STOJKAJ</t>
  </si>
  <si>
    <t>BASHKIM ISTREFAJ</t>
  </si>
  <si>
    <t>02.NR.6187</t>
  </si>
  <si>
    <t>02.NR.3041</t>
  </si>
  <si>
    <t>EGZON BAJRAKTARAJ</t>
  </si>
  <si>
    <t>NAIM BALAJ</t>
  </si>
  <si>
    <t>02.NR.3042</t>
  </si>
  <si>
    <t>14/2024</t>
  </si>
  <si>
    <t>28.03.2024</t>
  </si>
  <si>
    <t>PAISJE TJERA-KLIMA</t>
  </si>
  <si>
    <t>21/2024</t>
  </si>
  <si>
    <t>SHPENZIMET E INTERNETIT</t>
  </si>
  <si>
    <t>169/24-E</t>
  </si>
  <si>
    <t>02.NR.9728</t>
  </si>
  <si>
    <t>26.03.2024</t>
  </si>
  <si>
    <t>HYRE BALAJ</t>
  </si>
  <si>
    <t xml:space="preserve">CENË SHALA </t>
  </si>
  <si>
    <t>0342</t>
  </si>
  <si>
    <t>ATOM MED D P</t>
  </si>
  <si>
    <t>02.NR.10053</t>
  </si>
  <si>
    <t>02.NR.8980</t>
  </si>
  <si>
    <t>AGIM IDRIZAJ</t>
  </si>
  <si>
    <t>02.NR.3076</t>
  </si>
  <si>
    <t>SHKUMBIN SUTAJ</t>
  </si>
  <si>
    <t>400837</t>
  </si>
  <si>
    <t>29.03.2024</t>
  </si>
  <si>
    <t>02.NR.41829</t>
  </si>
  <si>
    <t>SHAQË QERIMAJ</t>
  </si>
  <si>
    <t>JETON DEMUKAJ</t>
  </si>
  <si>
    <t>Raport i Shpenzimeve për periudhen Janar-Mars 2024</t>
  </si>
  <si>
    <t>Deçan, Dt: 31 / 03 / 2024</t>
  </si>
  <si>
    <t>LUMNIJE AVDIJAJ</t>
  </si>
  <si>
    <t xml:space="preserve">SPECIFIKACION  </t>
  </si>
  <si>
    <t>VENDIM GJYQI P nr 667/23</t>
  </si>
  <si>
    <t>VENDIM GJYQI P nr 186/24</t>
  </si>
  <si>
    <t>VENDIM GJYQI  P nr 197/24</t>
  </si>
  <si>
    <t>PERMBARUESI ARGJENT SHPK</t>
  </si>
  <si>
    <t>DAUT CACAJ BI</t>
  </si>
  <si>
    <t>ZYRA PERMBARIMORE LEGAL A SHPK</t>
  </si>
  <si>
    <t>SHOQATA PERMBARIMORE METAJ LAV SHPK</t>
  </si>
  <si>
    <t>ATIP MUSTAFAJ BI</t>
  </si>
  <si>
    <t>ZYRA PERMBARIMORE BK PARTNERS</t>
  </si>
  <si>
    <t>ZYRA PERMBARIOMORE LEGAL A SHPK</t>
  </si>
  <si>
    <t xml:space="preserve">PARAJA E GATSHME / NLB         </t>
  </si>
  <si>
    <t>AVANCE në kodin 13810</t>
  </si>
  <si>
    <t>AVANCE në kodin 13820</t>
  </si>
  <si>
    <t>AVANCET+KREDIT KARTELA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</si>
</sst>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\ [$€-1]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4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8" fillId="2" borderId="0" xfId="0" applyFont="1" applyFill="1" applyBorder="1"/>
    <xf numFmtId="0" fontId="25" fillId="0" borderId="0" xfId="0" applyFont="1"/>
    <xf numFmtId="0" fontId="26" fillId="0" borderId="0" xfId="0" applyFont="1"/>
    <xf numFmtId="0" fontId="26" fillId="2" borderId="1" xfId="0" applyFont="1" applyFill="1" applyBorder="1"/>
    <xf numFmtId="0" fontId="26" fillId="2" borderId="2" xfId="0" applyFont="1" applyFill="1" applyBorder="1" applyAlignment="1">
      <alignment horizontal="center"/>
    </xf>
    <xf numFmtId="0" fontId="27" fillId="0" borderId="0" xfId="0" applyFont="1"/>
    <xf numFmtId="0" fontId="8" fillId="0" borderId="0" xfId="0" applyFont="1" applyBorder="1"/>
    <xf numFmtId="43" fontId="6" fillId="2" borderId="0" xfId="1" applyFont="1" applyFill="1" applyBorder="1"/>
    <xf numFmtId="0" fontId="8" fillId="0" borderId="0" xfId="0" applyFont="1" applyFill="1" applyBorder="1"/>
    <xf numFmtId="2" fontId="8" fillId="0" borderId="0" xfId="0" applyNumberFormat="1" applyFont="1"/>
    <xf numFmtId="0" fontId="8" fillId="0" borderId="4" xfId="0" applyFont="1" applyBorder="1"/>
    <xf numFmtId="0" fontId="8" fillId="0" borderId="5" xfId="0" applyFont="1" applyFill="1" applyBorder="1"/>
    <xf numFmtId="43" fontId="27" fillId="2" borderId="0" xfId="1" applyFont="1" applyFill="1" applyBorder="1"/>
    <xf numFmtId="0" fontId="26" fillId="2" borderId="6" xfId="0" applyFont="1" applyFill="1" applyBorder="1"/>
    <xf numFmtId="0" fontId="26" fillId="2" borderId="7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2" borderId="8" xfId="0" applyFont="1" applyFill="1" applyBorder="1" applyAlignment="1">
      <alignment horizontal="center"/>
    </xf>
    <xf numFmtId="0" fontId="26" fillId="2" borderId="9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6" fillId="2" borderId="10" xfId="0" applyFont="1" applyFill="1" applyBorder="1" applyAlignment="1">
      <alignment horizontal="left"/>
    </xf>
    <xf numFmtId="0" fontId="26" fillId="2" borderId="3" xfId="0" applyFont="1" applyFill="1" applyBorder="1"/>
    <xf numFmtId="0" fontId="26" fillId="2" borderId="11" xfId="0" applyFont="1" applyFill="1" applyBorder="1" applyAlignment="1"/>
    <xf numFmtId="0" fontId="2" fillId="0" borderId="0" xfId="0" applyFont="1" applyAlignment="1">
      <alignment horizontal="center"/>
    </xf>
    <xf numFmtId="0" fontId="26" fillId="2" borderId="12" xfId="0" applyFont="1" applyFill="1" applyBorder="1"/>
    <xf numFmtId="4" fontId="5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9" fillId="0" borderId="0" xfId="0" applyFont="1"/>
    <xf numFmtId="0" fontId="2" fillId="0" borderId="9" xfId="0" applyFont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43" fontId="2" fillId="2" borderId="0" xfId="1" applyFont="1" applyFill="1" applyBorder="1"/>
    <xf numFmtId="0" fontId="2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9" xfId="0" applyFont="1" applyFill="1" applyBorder="1"/>
    <xf numFmtId="0" fontId="2" fillId="2" borderId="13" xfId="0" applyFont="1" applyFill="1" applyBorder="1" applyAlignment="1">
      <alignment horizontal="center"/>
    </xf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4" fontId="2" fillId="2" borderId="21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0" fontId="4" fillId="2" borderId="22" xfId="0" applyFont="1" applyFill="1" applyBorder="1"/>
    <xf numFmtId="4" fontId="4" fillId="2" borderId="0" xfId="0" applyNumberFormat="1" applyFont="1" applyFill="1" applyBorder="1"/>
    <xf numFmtId="0" fontId="8" fillId="2" borderId="22" xfId="0" applyFont="1" applyFill="1" applyBorder="1"/>
    <xf numFmtId="4" fontId="2" fillId="2" borderId="22" xfId="0" applyNumberFormat="1" applyFont="1" applyFill="1" applyBorder="1"/>
    <xf numFmtId="4" fontId="2" fillId="2" borderId="23" xfId="0" applyNumberFormat="1" applyFont="1" applyFill="1" applyBorder="1"/>
    <xf numFmtId="0" fontId="8" fillId="2" borderId="29" xfId="0" applyFont="1" applyFill="1" applyBorder="1"/>
    <xf numFmtId="0" fontId="4" fillId="2" borderId="27" xfId="0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0" fontId="19" fillId="0" borderId="0" xfId="0" applyFont="1"/>
    <xf numFmtId="0" fontId="2" fillId="0" borderId="14" xfId="0" applyFont="1" applyBorder="1"/>
    <xf numFmtId="0" fontId="26" fillId="0" borderId="7" xfId="0" applyFont="1" applyBorder="1"/>
    <xf numFmtId="0" fontId="2" fillId="0" borderId="7" xfId="0" applyFont="1" applyBorder="1"/>
    <xf numFmtId="0" fontId="26" fillId="2" borderId="7" xfId="0" applyFont="1" applyFill="1" applyBorder="1"/>
    <xf numFmtId="0" fontId="2" fillId="2" borderId="14" xfId="0" applyFont="1" applyFill="1" applyBorder="1"/>
    <xf numFmtId="0" fontId="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32" xfId="0" applyFont="1" applyFill="1" applyBorder="1"/>
    <xf numFmtId="0" fontId="17" fillId="2" borderId="15" xfId="0" applyFont="1" applyFill="1" applyBorder="1" applyAlignment="1">
      <alignment horizontal="center"/>
    </xf>
    <xf numFmtId="0" fontId="17" fillId="2" borderId="25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8" fillId="2" borderId="32" xfId="0" applyFont="1" applyFill="1" applyBorder="1"/>
    <xf numFmtId="0" fontId="17" fillId="0" borderId="32" xfId="0" applyFont="1" applyBorder="1"/>
    <xf numFmtId="0" fontId="8" fillId="2" borderId="0" xfId="0" applyFont="1" applyFill="1"/>
    <xf numFmtId="0" fontId="3" fillId="2" borderId="0" xfId="0" applyFont="1" applyFill="1"/>
    <xf numFmtId="0" fontId="11" fillId="2" borderId="0" xfId="0" applyFont="1" applyFill="1"/>
    <xf numFmtId="0" fontId="20" fillId="2" borderId="33" xfId="0" applyFont="1" applyFill="1" applyBorder="1" applyAlignment="1">
      <alignment horizontal="left"/>
    </xf>
    <xf numFmtId="0" fontId="4" fillId="2" borderId="33" xfId="0" applyFont="1" applyFill="1" applyBorder="1"/>
    <xf numFmtId="0" fontId="2" fillId="2" borderId="0" xfId="0" applyFont="1" applyFill="1" applyBorder="1"/>
    <xf numFmtId="0" fontId="9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2" borderId="14" xfId="0" applyFont="1" applyFill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left"/>
    </xf>
    <xf numFmtId="0" fontId="30" fillId="0" borderId="0" xfId="0" applyFont="1"/>
    <xf numFmtId="0" fontId="28" fillId="2" borderId="24" xfId="0" applyFont="1" applyFill="1" applyBorder="1"/>
    <xf numFmtId="0" fontId="28" fillId="2" borderId="25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17" fillId="0" borderId="0" xfId="0" applyFont="1"/>
    <xf numFmtId="0" fontId="30" fillId="0" borderId="0" xfId="0" applyFont="1" applyAlignment="1">
      <alignment horizontal="left"/>
    </xf>
    <xf numFmtId="0" fontId="28" fillId="2" borderId="6" xfId="0" applyFont="1" applyFill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0" fontId="28" fillId="0" borderId="7" xfId="0" applyFont="1" applyBorder="1" applyAlignment="1">
      <alignment horizontal="left"/>
    </xf>
    <xf numFmtId="2" fontId="9" fillId="0" borderId="0" xfId="0" applyNumberFormat="1" applyFont="1" applyAlignment="1">
      <alignment horizontal="left"/>
    </xf>
    <xf numFmtId="0" fontId="17" fillId="0" borderId="15" xfId="0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9" fillId="2" borderId="0" xfId="0" applyFont="1" applyFill="1"/>
    <xf numFmtId="0" fontId="19" fillId="2" borderId="0" xfId="0" applyFont="1" applyFill="1"/>
    <xf numFmtId="0" fontId="2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28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4" fillId="2" borderId="0" xfId="0" applyFont="1" applyFill="1"/>
    <xf numFmtId="0" fontId="11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/>
    <xf numFmtId="0" fontId="8" fillId="2" borderId="0" xfId="0" applyFont="1" applyFill="1" applyAlignment="1"/>
    <xf numFmtId="0" fontId="7" fillId="2" borderId="0" xfId="0" applyFont="1" applyFill="1"/>
    <xf numFmtId="0" fontId="4" fillId="2" borderId="0" xfId="0" applyFont="1" applyFill="1"/>
    <xf numFmtId="0" fontId="3" fillId="2" borderId="0" xfId="0" applyFont="1" applyFill="1" applyAlignment="1"/>
    <xf numFmtId="0" fontId="11" fillId="2" borderId="0" xfId="0" applyFont="1" applyFill="1" applyAlignment="1">
      <alignment horizontal="left"/>
    </xf>
    <xf numFmtId="0" fontId="10" fillId="2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5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33" xfId="0" applyFont="1" applyFill="1" applyBorder="1"/>
    <xf numFmtId="0" fontId="4" fillId="2" borderId="34" xfId="0" applyFont="1" applyFill="1" applyBorder="1"/>
    <xf numFmtId="0" fontId="4" fillId="2" borderId="3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8" fillId="2" borderId="15" xfId="0" applyFont="1" applyFill="1" applyBorder="1"/>
    <xf numFmtId="0" fontId="4" fillId="2" borderId="7" xfId="0" applyFont="1" applyFill="1" applyBorder="1"/>
    <xf numFmtId="4" fontId="14" fillId="2" borderId="0" xfId="0" applyNumberFormat="1" applyFont="1" applyFill="1"/>
    <xf numFmtId="0" fontId="8" fillId="2" borderId="6" xfId="0" applyFont="1" applyFill="1" applyBorder="1"/>
    <xf numFmtId="0" fontId="4" fillId="2" borderId="6" xfId="0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8" fillId="2" borderId="20" xfId="0" applyFont="1" applyFill="1" applyBorder="1"/>
    <xf numFmtId="0" fontId="4" fillId="2" borderId="20" xfId="0" applyFont="1" applyFill="1" applyBorder="1"/>
    <xf numFmtId="0" fontId="5" fillId="2" borderId="38" xfId="0" applyFont="1" applyFill="1" applyBorder="1" applyAlignment="1">
      <alignment horizontal="left"/>
    </xf>
    <xf numFmtId="0" fontId="4" fillId="2" borderId="39" xfId="0" applyFont="1" applyFill="1" applyBorder="1"/>
    <xf numFmtId="4" fontId="4" fillId="2" borderId="40" xfId="0" applyNumberFormat="1" applyFont="1" applyFill="1" applyBorder="1" applyAlignment="1">
      <alignment horizontal="center"/>
    </xf>
    <xf numFmtId="4" fontId="4" fillId="2" borderId="41" xfId="0" applyNumberFormat="1" applyFont="1" applyFill="1" applyBorder="1" applyAlignment="1">
      <alignment horizontal="center"/>
    </xf>
    <xf numFmtId="4" fontId="5" fillId="2" borderId="33" xfId="0" applyNumberFormat="1" applyFont="1" applyFill="1" applyBorder="1"/>
    <xf numFmtId="4" fontId="5" fillId="2" borderId="0" xfId="0" applyNumberFormat="1" applyFont="1" applyFill="1" applyBorder="1"/>
    <xf numFmtId="0" fontId="8" fillId="2" borderId="16" xfId="0" applyFont="1" applyFill="1" applyBorder="1"/>
    <xf numFmtId="4" fontId="14" fillId="2" borderId="0" xfId="0" applyNumberFormat="1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4" fontId="4" fillId="2" borderId="40" xfId="0" applyNumberFormat="1" applyFont="1" applyFill="1" applyBorder="1"/>
    <xf numFmtId="4" fontId="4" fillId="2" borderId="41" xfId="0" applyNumberFormat="1" applyFont="1" applyFill="1" applyBorder="1"/>
    <xf numFmtId="4" fontId="4" fillId="2" borderId="39" xfId="0" applyNumberFormat="1" applyFont="1" applyFill="1" applyBorder="1"/>
    <xf numFmtId="4" fontId="5" fillId="2" borderId="34" xfId="0" applyNumberFormat="1" applyFont="1" applyFill="1" applyBorder="1"/>
    <xf numFmtId="4" fontId="14" fillId="2" borderId="5" xfId="0" applyNumberFormat="1" applyFont="1" applyFill="1" applyBorder="1"/>
    <xf numFmtId="4" fontId="4" fillId="2" borderId="38" xfId="0" applyNumberFormat="1" applyFont="1" applyFill="1" applyBorder="1"/>
    <xf numFmtId="4" fontId="4" fillId="2" borderId="42" xfId="0" applyNumberFormat="1" applyFont="1" applyFill="1" applyBorder="1"/>
    <xf numFmtId="4" fontId="16" fillId="2" borderId="0" xfId="0" applyNumberFormat="1" applyFont="1" applyFill="1" applyBorder="1"/>
    <xf numFmtId="0" fontId="8" fillId="2" borderId="43" xfId="0" applyFont="1" applyFill="1" applyBorder="1"/>
    <xf numFmtId="0" fontId="4" fillId="2" borderId="30" xfId="0" applyFont="1" applyFill="1" applyBorder="1"/>
    <xf numFmtId="0" fontId="8" fillId="2" borderId="44" xfId="0" applyFont="1" applyFill="1" applyBorder="1"/>
    <xf numFmtId="4" fontId="4" fillId="2" borderId="33" xfId="0" applyNumberFormat="1" applyFont="1" applyFill="1" applyBorder="1"/>
    <xf numFmtId="0" fontId="5" fillId="2" borderId="45" xfId="0" applyFont="1" applyFill="1" applyBorder="1"/>
    <xf numFmtId="0" fontId="4" fillId="2" borderId="46" xfId="0" applyFont="1" applyFill="1" applyBorder="1"/>
    <xf numFmtId="164" fontId="5" fillId="2" borderId="45" xfId="0" applyNumberFormat="1" applyFont="1" applyFill="1" applyBorder="1"/>
    <xf numFmtId="0" fontId="4" fillId="2" borderId="3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3" fillId="2" borderId="0" xfId="0" applyFont="1" applyFill="1" applyBorder="1"/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7" fillId="2" borderId="0" xfId="0" applyFont="1" applyFill="1"/>
    <xf numFmtId="0" fontId="18" fillId="2" borderId="3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left"/>
    </xf>
    <xf numFmtId="2" fontId="2" fillId="2" borderId="25" xfId="0" applyNumberFormat="1" applyFont="1" applyFill="1" applyBorder="1"/>
    <xf numFmtId="2" fontId="2" fillId="2" borderId="1" xfId="0" applyNumberFormat="1" applyFont="1" applyFill="1" applyBorder="1"/>
    <xf numFmtId="2" fontId="2" fillId="2" borderId="32" xfId="0" applyNumberFormat="1" applyFont="1" applyFill="1" applyBorder="1"/>
    <xf numFmtId="2" fontId="2" fillId="2" borderId="8" xfId="0" applyNumberFormat="1" applyFont="1" applyFill="1" applyBorder="1"/>
    <xf numFmtId="2" fontId="2" fillId="2" borderId="7" xfId="0" applyNumberFormat="1" applyFont="1" applyFill="1" applyBorder="1"/>
    <xf numFmtId="2" fontId="2" fillId="2" borderId="6" xfId="0" applyNumberFormat="1" applyFont="1" applyFill="1" applyBorder="1"/>
    <xf numFmtId="43" fontId="2" fillId="2" borderId="7" xfId="1" applyFont="1" applyFill="1" applyBorder="1"/>
    <xf numFmtId="0" fontId="17" fillId="2" borderId="0" xfId="0" applyFont="1" applyFill="1" applyAlignment="1">
      <alignment horizontal="center"/>
    </xf>
    <xf numFmtId="2" fontId="2" fillId="2" borderId="15" xfId="0" applyNumberFormat="1" applyFont="1" applyFill="1" applyBorder="1"/>
    <xf numFmtId="0" fontId="9" fillId="2" borderId="0" xfId="0" applyFont="1" applyFill="1" applyAlignment="1">
      <alignment horizontal="right"/>
    </xf>
    <xf numFmtId="0" fontId="20" fillId="2" borderId="33" xfId="0" applyFont="1" applyFill="1" applyBorder="1" applyAlignment="1">
      <alignment horizontal="right"/>
    </xf>
    <xf numFmtId="2" fontId="26" fillId="2" borderId="6" xfId="0" applyNumberFormat="1" applyFont="1" applyFill="1" applyBorder="1"/>
    <xf numFmtId="2" fontId="26" fillId="2" borderId="24" xfId="0" applyNumberFormat="1" applyFont="1" applyFill="1" applyBorder="1"/>
    <xf numFmtId="2" fontId="26" fillId="2" borderId="1" xfId="0" applyNumberFormat="1" applyFont="1" applyFill="1" applyBorder="1"/>
    <xf numFmtId="0" fontId="26" fillId="3" borderId="47" xfId="0" applyFont="1" applyFill="1" applyBorder="1"/>
    <xf numFmtId="0" fontId="28" fillId="3" borderId="46" xfId="0" applyFont="1" applyFill="1" applyBorder="1"/>
    <xf numFmtId="0" fontId="26" fillId="3" borderId="46" xfId="0" applyFont="1" applyFill="1" applyBorder="1"/>
    <xf numFmtId="0" fontId="26" fillId="3" borderId="48" xfId="0" applyFont="1" applyFill="1" applyBorder="1"/>
    <xf numFmtId="2" fontId="31" fillId="3" borderId="33" xfId="0" applyNumberFormat="1" applyFont="1" applyFill="1" applyBorder="1"/>
    <xf numFmtId="0" fontId="2" fillId="3" borderId="49" xfId="0" applyFont="1" applyFill="1" applyBorder="1"/>
    <xf numFmtId="0" fontId="17" fillId="3" borderId="50" xfId="0" applyFont="1" applyFill="1" applyBorder="1" applyAlignment="1">
      <alignment horizontal="left"/>
    </xf>
    <xf numFmtId="0" fontId="2" fillId="3" borderId="50" xfId="0" applyFont="1" applyFill="1" applyBorder="1"/>
    <xf numFmtId="0" fontId="17" fillId="3" borderId="50" xfId="0" applyFont="1" applyFill="1" applyBorder="1"/>
    <xf numFmtId="0" fontId="2" fillId="3" borderId="34" xfId="0" applyFont="1" applyFill="1" applyBorder="1"/>
    <xf numFmtId="2" fontId="4" fillId="3" borderId="33" xfId="0" applyNumberFormat="1" applyFont="1" applyFill="1" applyBorder="1"/>
    <xf numFmtId="0" fontId="3" fillId="3" borderId="33" xfId="0" applyFont="1" applyFill="1" applyBorder="1"/>
    <xf numFmtId="0" fontId="20" fillId="3" borderId="33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center"/>
    </xf>
    <xf numFmtId="0" fontId="20" fillId="3" borderId="33" xfId="0" applyFont="1" applyFill="1" applyBorder="1" applyAlignment="1">
      <alignment horizontal="center"/>
    </xf>
    <xf numFmtId="0" fontId="18" fillId="3" borderId="3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left"/>
    </xf>
    <xf numFmtId="0" fontId="18" fillId="3" borderId="49" xfId="0" applyFont="1" applyFill="1" applyBorder="1"/>
    <xf numFmtId="0" fontId="3" fillId="3" borderId="5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left"/>
    </xf>
    <xf numFmtId="0" fontId="5" fillId="3" borderId="33" xfId="0" applyFont="1" applyFill="1" applyBorder="1"/>
    <xf numFmtId="0" fontId="3" fillId="3" borderId="33" xfId="0" applyFont="1" applyFill="1" applyBorder="1" applyAlignment="1">
      <alignment horizontal="left"/>
    </xf>
    <xf numFmtId="0" fontId="2" fillId="3" borderId="50" xfId="0" applyFont="1" applyFill="1" applyBorder="1" applyAlignment="1">
      <alignment horizontal="center"/>
    </xf>
    <xf numFmtId="0" fontId="17" fillId="3" borderId="33" xfId="0" applyFont="1" applyFill="1" applyBorder="1"/>
    <xf numFmtId="43" fontId="2" fillId="4" borderId="1" xfId="1" applyFont="1" applyFill="1" applyBorder="1"/>
    <xf numFmtId="43" fontId="26" fillId="4" borderId="6" xfId="1" applyFont="1" applyFill="1" applyBorder="1"/>
    <xf numFmtId="43" fontId="26" fillId="4" borderId="1" xfId="1" applyFont="1" applyFill="1" applyBorder="1"/>
    <xf numFmtId="2" fontId="26" fillId="2" borderId="7" xfId="0" applyNumberFormat="1" applyFont="1" applyFill="1" applyBorder="1"/>
    <xf numFmtId="0" fontId="4" fillId="3" borderId="33" xfId="0" applyFont="1" applyFill="1" applyBorder="1"/>
    <xf numFmtId="0" fontId="18" fillId="3" borderId="51" xfId="0" applyFont="1" applyFill="1" applyBorder="1"/>
    <xf numFmtId="0" fontId="3" fillId="3" borderId="52" xfId="0" applyFont="1" applyFill="1" applyBorder="1"/>
    <xf numFmtId="0" fontId="3" fillId="3" borderId="53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18" fillId="3" borderId="52" xfId="0" applyFont="1" applyFill="1" applyBorder="1" applyAlignment="1">
      <alignment horizontal="center"/>
    </xf>
    <xf numFmtId="0" fontId="26" fillId="3" borderId="49" xfId="0" applyFont="1" applyFill="1" applyBorder="1"/>
    <xf numFmtId="0" fontId="26" fillId="3" borderId="50" xfId="0" applyFont="1" applyFill="1" applyBorder="1"/>
    <xf numFmtId="0" fontId="28" fillId="3" borderId="50" xfId="0" applyFont="1" applyFill="1" applyBorder="1"/>
    <xf numFmtId="0" fontId="26" fillId="3" borderId="34" xfId="0" applyFont="1" applyFill="1" applyBorder="1"/>
    <xf numFmtId="2" fontId="31" fillId="3" borderId="34" xfId="0" applyNumberFormat="1" applyFont="1" applyFill="1" applyBorder="1"/>
    <xf numFmtId="2" fontId="4" fillId="3" borderId="34" xfId="0" applyNumberFormat="1" applyFont="1" applyFill="1" applyBorder="1"/>
    <xf numFmtId="0" fontId="28" fillId="3" borderId="34" xfId="0" applyFont="1" applyFill="1" applyBorder="1"/>
    <xf numFmtId="2" fontId="32" fillId="2" borderId="6" xfId="0" applyNumberFormat="1" applyFont="1" applyFill="1" applyBorder="1"/>
    <xf numFmtId="0" fontId="33" fillId="3" borderId="33" xfId="0" applyFont="1" applyFill="1" applyBorder="1"/>
    <xf numFmtId="0" fontId="34" fillId="3" borderId="49" xfId="0" applyFont="1" applyFill="1" applyBorder="1"/>
    <xf numFmtId="0" fontId="33" fillId="3" borderId="52" xfId="0" applyFont="1" applyFill="1" applyBorder="1"/>
    <xf numFmtId="0" fontId="33" fillId="3" borderId="50" xfId="0" applyFont="1" applyFill="1" applyBorder="1" applyAlignment="1">
      <alignment horizontal="center"/>
    </xf>
    <xf numFmtId="0" fontId="33" fillId="3" borderId="33" xfId="0" applyFont="1" applyFill="1" applyBorder="1" applyAlignment="1">
      <alignment horizontal="center"/>
    </xf>
    <xf numFmtId="0" fontId="33" fillId="3" borderId="34" xfId="0" applyFont="1" applyFill="1" applyBorder="1" applyAlignment="1">
      <alignment horizontal="left"/>
    </xf>
    <xf numFmtId="0" fontId="35" fillId="3" borderId="33" xfId="0" applyFont="1" applyFill="1" applyBorder="1"/>
    <xf numFmtId="0" fontId="33" fillId="3" borderId="33" xfId="0" applyFont="1" applyFill="1" applyBorder="1" applyAlignment="1">
      <alignment horizontal="left"/>
    </xf>
    <xf numFmtId="0" fontId="28" fillId="3" borderId="50" xfId="0" applyFont="1" applyFill="1" applyBorder="1" applyAlignment="1">
      <alignment horizontal="left"/>
    </xf>
    <xf numFmtId="0" fontId="18" fillId="3" borderId="33" xfId="0" applyFont="1" applyFill="1" applyBorder="1" applyAlignment="1"/>
    <xf numFmtId="2" fontId="4" fillId="3" borderId="49" xfId="0" applyNumberFormat="1" applyFont="1" applyFill="1" applyBorder="1"/>
    <xf numFmtId="0" fontId="34" fillId="3" borderId="33" xfId="0" applyFont="1" applyFill="1" applyBorder="1" applyAlignment="1">
      <alignment horizontal="center"/>
    </xf>
    <xf numFmtId="0" fontId="26" fillId="3" borderId="50" xfId="0" applyFont="1" applyFill="1" applyBorder="1" applyAlignment="1">
      <alignment horizontal="center"/>
    </xf>
    <xf numFmtId="2" fontId="31" fillId="3" borderId="45" xfId="0" applyNumberFormat="1" applyFont="1" applyFill="1" applyBorder="1"/>
    <xf numFmtId="0" fontId="26" fillId="3" borderId="33" xfId="0" applyFont="1" applyFill="1" applyBorder="1"/>
    <xf numFmtId="0" fontId="2" fillId="0" borderId="0" xfId="0" applyFont="1" applyAlignment="1">
      <alignment horizontal="left"/>
    </xf>
    <xf numFmtId="0" fontId="20" fillId="3" borderId="33" xfId="0" applyFont="1" applyFill="1" applyBorder="1"/>
    <xf numFmtId="0" fontId="34" fillId="3" borderId="51" xfId="0" applyFont="1" applyFill="1" applyBorder="1"/>
    <xf numFmtId="0" fontId="33" fillId="3" borderId="53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2" fontId="4" fillId="3" borderId="45" xfId="0" applyNumberFormat="1" applyFont="1" applyFill="1" applyBorder="1"/>
    <xf numFmtId="49" fontId="17" fillId="2" borderId="1" xfId="0" applyNumberFormat="1" applyFont="1" applyFill="1" applyBorder="1" applyAlignment="1">
      <alignment horizontal="left"/>
    </xf>
    <xf numFmtId="4" fontId="8" fillId="0" borderId="0" xfId="0" applyNumberFormat="1" applyFont="1"/>
    <xf numFmtId="49" fontId="28" fillId="2" borderId="24" xfId="0" applyNumberFormat="1" applyFont="1" applyFill="1" applyBorder="1"/>
    <xf numFmtId="49" fontId="17" fillId="0" borderId="14" xfId="0" applyNumberFormat="1" applyFont="1" applyBorder="1" applyAlignment="1">
      <alignment horizontal="left"/>
    </xf>
    <xf numFmtId="49" fontId="17" fillId="0" borderId="7" xfId="0" applyNumberFormat="1" applyFont="1" applyBorder="1" applyAlignment="1">
      <alignment horizontal="left"/>
    </xf>
    <xf numFmtId="49" fontId="17" fillId="2" borderId="7" xfId="0" applyNumberFormat="1" applyFont="1" applyFill="1" applyBorder="1" applyAlignment="1">
      <alignment horizontal="left"/>
    </xf>
    <xf numFmtId="49" fontId="28" fillId="0" borderId="7" xfId="0" applyNumberFormat="1" applyFont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left"/>
    </xf>
    <xf numFmtId="0" fontId="33" fillId="3" borderId="52" xfId="0" applyFont="1" applyFill="1" applyBorder="1" applyAlignment="1">
      <alignment horizontal="center"/>
    </xf>
    <xf numFmtId="0" fontId="33" fillId="3" borderId="54" xfId="0" applyFont="1" applyFill="1" applyBorder="1" applyAlignment="1">
      <alignment horizontal="left"/>
    </xf>
    <xf numFmtId="4" fontId="2" fillId="0" borderId="0" xfId="0" applyNumberFormat="1" applyFont="1"/>
    <xf numFmtId="4" fontId="4" fillId="0" borderId="33" xfId="0" applyNumberFormat="1" applyFont="1" applyBorder="1"/>
    <xf numFmtId="4" fontId="4" fillId="0" borderId="0" xfId="0" applyNumberFormat="1" applyFont="1"/>
    <xf numFmtId="0" fontId="17" fillId="2" borderId="1" xfId="0" applyFont="1" applyFill="1" applyBorder="1"/>
    <xf numFmtId="0" fontId="4" fillId="2" borderId="41" xfId="0" applyFont="1" applyFill="1" applyBorder="1"/>
    <xf numFmtId="4" fontId="2" fillId="2" borderId="55" xfId="0" applyNumberFormat="1" applyFont="1" applyFill="1" applyBorder="1"/>
    <xf numFmtId="4" fontId="2" fillId="2" borderId="56" xfId="0" applyNumberFormat="1" applyFont="1" applyFill="1" applyBorder="1"/>
    <xf numFmtId="0" fontId="4" fillId="2" borderId="48" xfId="0" applyFont="1" applyFill="1" applyBorder="1"/>
    <xf numFmtId="0" fontId="5" fillId="2" borderId="3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14" fillId="2" borderId="0" xfId="0" applyFont="1" applyFill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7" fillId="2" borderId="3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8" fillId="3" borderId="52" xfId="0" applyFont="1" applyFill="1" applyBorder="1" applyAlignment="1"/>
    <xf numFmtId="0" fontId="17" fillId="3" borderId="45" xfId="0" applyFont="1" applyFill="1" applyBorder="1"/>
    <xf numFmtId="4" fontId="2" fillId="2" borderId="51" xfId="0" applyNumberFormat="1" applyFont="1" applyFill="1" applyBorder="1" applyAlignment="1"/>
    <xf numFmtId="4" fontId="2" fillId="2" borderId="53" xfId="0" applyNumberFormat="1" applyFont="1" applyFill="1" applyBorder="1" applyAlignment="1"/>
    <xf numFmtId="4" fontId="2" fillId="2" borderId="54" xfId="0" applyNumberFormat="1" applyFont="1" applyFill="1" applyBorder="1" applyAlignment="1"/>
    <xf numFmtId="4" fontId="14" fillId="2" borderId="52" xfId="0" applyNumberFormat="1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4" fontId="14" fillId="2" borderId="33" xfId="0" applyNumberFormat="1" applyFont="1" applyFill="1" applyBorder="1"/>
    <xf numFmtId="0" fontId="2" fillId="2" borderId="1" xfId="0" applyFont="1" applyFill="1" applyBorder="1"/>
    <xf numFmtId="49" fontId="17" fillId="2" borderId="24" xfId="0" applyNumberFormat="1" applyFont="1" applyFill="1" applyBorder="1" applyAlignment="1">
      <alignment horizontal="left"/>
    </xf>
    <xf numFmtId="2" fontId="32" fillId="2" borderId="1" xfId="0" applyNumberFormat="1" applyFont="1" applyFill="1" applyBorder="1"/>
    <xf numFmtId="43" fontId="27" fillId="0" borderId="0" xfId="1" applyFont="1"/>
    <xf numFmtId="0" fontId="5" fillId="3" borderId="52" xfId="0" applyFont="1" applyFill="1" applyBorder="1"/>
    <xf numFmtId="2" fontId="31" fillId="3" borderId="48" xfId="0" applyNumberFormat="1" applyFont="1" applyFill="1" applyBorder="1"/>
    <xf numFmtId="0" fontId="2" fillId="2" borderId="1" xfId="0" applyFont="1" applyFill="1" applyBorder="1" applyAlignment="1"/>
    <xf numFmtId="43" fontId="2" fillId="0" borderId="0" xfId="1" applyFont="1"/>
    <xf numFmtId="2" fontId="2" fillId="0" borderId="0" xfId="0" applyNumberFormat="1" applyFont="1"/>
    <xf numFmtId="0" fontId="26" fillId="0" borderId="6" xfId="0" applyFont="1" applyBorder="1" applyAlignment="1">
      <alignment horizontal="center"/>
    </xf>
    <xf numFmtId="14" fontId="2" fillId="0" borderId="14" xfId="0" applyNumberFormat="1" applyFont="1" applyBorder="1"/>
    <xf numFmtId="0" fontId="2" fillId="0" borderId="14" xfId="0" applyFont="1" applyBorder="1" applyAlignment="1">
      <alignment horizontal="left"/>
    </xf>
    <xf numFmtId="0" fontId="2" fillId="3" borderId="45" xfId="0" applyFont="1" applyFill="1" applyBorder="1"/>
    <xf numFmtId="43" fontId="2" fillId="4" borderId="6" xfId="1" applyFont="1" applyFill="1" applyBorder="1"/>
    <xf numFmtId="4" fontId="2" fillId="0" borderId="1" xfId="0" applyNumberFormat="1" applyFont="1" applyBorder="1"/>
    <xf numFmtId="0" fontId="19" fillId="2" borderId="0" xfId="0" applyFont="1" applyFill="1" applyAlignment="1">
      <alignment horizontal="right"/>
    </xf>
    <xf numFmtId="0" fontId="3" fillId="2" borderId="33" xfId="0" applyFont="1" applyFill="1" applyBorder="1"/>
    <xf numFmtId="0" fontId="18" fillId="2" borderId="49" xfId="0" applyFont="1" applyFill="1" applyBorder="1"/>
    <xf numFmtId="0" fontId="3" fillId="2" borderId="50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2" fillId="3" borderId="47" xfId="0" applyFont="1" applyFill="1" applyBorder="1"/>
    <xf numFmtId="0" fontId="17" fillId="3" borderId="46" xfId="0" applyFont="1" applyFill="1" applyBorder="1"/>
    <xf numFmtId="0" fontId="2" fillId="3" borderId="46" xfId="0" applyFont="1" applyFill="1" applyBorder="1"/>
    <xf numFmtId="0" fontId="17" fillId="3" borderId="46" xfId="0" applyFont="1" applyFill="1" applyBorder="1" applyAlignment="1">
      <alignment horizontal="right"/>
    </xf>
    <xf numFmtId="0" fontId="2" fillId="3" borderId="48" xfId="0" applyFont="1" applyFill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17" fillId="2" borderId="7" xfId="0" applyFont="1" applyFill="1" applyBorder="1" applyAlignment="1">
      <alignment horizontal="left"/>
    </xf>
    <xf numFmtId="43" fontId="26" fillId="4" borderId="24" xfId="1" applyFont="1" applyFill="1" applyBorder="1"/>
    <xf numFmtId="2" fontId="26" fillId="2" borderId="25" xfId="0" applyNumberFormat="1" applyFont="1" applyFill="1" applyBorder="1"/>
    <xf numFmtId="0" fontId="28" fillId="2" borderId="1" xfId="0" applyFont="1" applyFill="1" applyBorder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32" fillId="2" borderId="7" xfId="0" applyNumberFormat="1" applyFont="1" applyFill="1" applyBorder="1"/>
    <xf numFmtId="0" fontId="32" fillId="2" borderId="1" xfId="0" applyFont="1" applyFill="1" applyBorder="1" applyAlignment="1">
      <alignment horizontal="center"/>
    </xf>
    <xf numFmtId="43" fontId="36" fillId="2" borderId="0" xfId="1" applyFont="1" applyFill="1"/>
    <xf numFmtId="43" fontId="21" fillId="2" borderId="0" xfId="1" applyFont="1" applyFill="1"/>
    <xf numFmtId="0" fontId="22" fillId="2" borderId="0" xfId="0" applyFont="1" applyFill="1"/>
    <xf numFmtId="0" fontId="23" fillId="2" borderId="0" xfId="0" applyFont="1" applyFill="1"/>
    <xf numFmtId="4" fontId="2" fillId="0" borderId="22" xfId="0" applyNumberFormat="1" applyFont="1" applyBorder="1"/>
    <xf numFmtId="0" fontId="26" fillId="2" borderId="6" xfId="0" applyFont="1" applyFill="1" applyBorder="1" applyAlignment="1">
      <alignment horizontal="left"/>
    </xf>
    <xf numFmtId="0" fontId="26" fillId="2" borderId="1" xfId="0" applyFont="1" applyFill="1" applyBorder="1" applyAlignment="1"/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1" xfId="0" applyFont="1" applyBorder="1"/>
    <xf numFmtId="14" fontId="2" fillId="2" borderId="14" xfId="0" applyNumberFormat="1" applyFont="1" applyFill="1" applyBorder="1"/>
    <xf numFmtId="43" fontId="27" fillId="2" borderId="0" xfId="1" applyFont="1" applyFill="1"/>
    <xf numFmtId="43" fontId="2" fillId="2" borderId="1" xfId="1" applyFont="1" applyFill="1" applyBorder="1"/>
    <xf numFmtId="0" fontId="37" fillId="2" borderId="1" xfId="0" applyFont="1" applyFill="1" applyBorder="1" applyAlignment="1">
      <alignment horizontal="center"/>
    </xf>
    <xf numFmtId="0" fontId="37" fillId="2" borderId="32" xfId="0" applyFont="1" applyFill="1" applyBorder="1"/>
    <xf numFmtId="0" fontId="32" fillId="2" borderId="2" xfId="0" applyFont="1" applyFill="1" applyBorder="1" applyAlignment="1">
      <alignment horizontal="center"/>
    </xf>
    <xf numFmtId="43" fontId="4" fillId="0" borderId="0" xfId="1" applyFont="1"/>
    <xf numFmtId="0" fontId="8" fillId="2" borderId="58" xfId="0" applyFont="1" applyFill="1" applyBorder="1"/>
    <xf numFmtId="4" fontId="8" fillId="2" borderId="59" xfId="0" applyNumberFormat="1" applyFont="1" applyFill="1" applyBorder="1"/>
    <xf numFmtId="0" fontId="8" fillId="2" borderId="32" xfId="0" applyFont="1" applyFill="1" applyBorder="1"/>
    <xf numFmtId="4" fontId="8" fillId="2" borderId="2" xfId="0" applyNumberFormat="1" applyFont="1" applyFill="1" applyBorder="1"/>
    <xf numFmtId="0" fontId="8" fillId="2" borderId="57" xfId="0" applyFont="1" applyFill="1" applyBorder="1"/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43" fontId="32" fillId="4" borderId="1" xfId="1" applyFont="1" applyFill="1" applyBorder="1"/>
    <xf numFmtId="0" fontId="32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/>
    </xf>
    <xf numFmtId="0" fontId="26" fillId="2" borderId="14" xfId="0" applyFont="1" applyFill="1" applyBorder="1"/>
    <xf numFmtId="14" fontId="2" fillId="2" borderId="7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left"/>
    </xf>
    <xf numFmtId="49" fontId="18" fillId="2" borderId="0" xfId="0" applyNumberFormat="1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3" borderId="33" xfId="0" applyNumberFormat="1" applyFont="1" applyFill="1" applyBorder="1" applyAlignment="1">
      <alignment horizontal="left"/>
    </xf>
    <xf numFmtId="49" fontId="26" fillId="3" borderId="50" xfId="0" applyNumberFormat="1" applyFont="1" applyFill="1" applyBorder="1"/>
    <xf numFmtId="49" fontId="8" fillId="2" borderId="0" xfId="0" applyNumberFormat="1" applyFont="1" applyFill="1"/>
    <xf numFmtId="49" fontId="9" fillId="2" borderId="0" xfId="0" applyNumberFormat="1" applyFont="1" applyFill="1"/>
    <xf numFmtId="49" fontId="17" fillId="2" borderId="0" xfId="0" applyNumberFormat="1" applyFont="1" applyFill="1" applyBorder="1" applyAlignment="1">
      <alignment horizontal="left"/>
    </xf>
    <xf numFmtId="4" fontId="2" fillId="0" borderId="8" xfId="0" applyNumberFormat="1" applyFont="1" applyBorder="1"/>
    <xf numFmtId="0" fontId="38" fillId="2" borderId="0" xfId="0" applyFont="1" applyFill="1"/>
    <xf numFmtId="43" fontId="2" fillId="0" borderId="22" xfId="1" applyFont="1" applyBorder="1"/>
    <xf numFmtId="43" fontId="2" fillId="2" borderId="6" xfId="1" applyFont="1" applyFill="1" applyBorder="1"/>
    <xf numFmtId="43" fontId="2" fillId="2" borderId="11" xfId="1" applyFont="1" applyFill="1" applyBorder="1"/>
    <xf numFmtId="43" fontId="2" fillId="2" borderId="14" xfId="1" applyFont="1" applyFill="1" applyBorder="1" applyAlignment="1">
      <alignment horizontal="right"/>
    </xf>
    <xf numFmtId="43" fontId="2" fillId="2" borderId="14" xfId="1" applyFont="1" applyFill="1" applyBorder="1"/>
    <xf numFmtId="43" fontId="2" fillId="2" borderId="18" xfId="1" applyFont="1" applyFill="1" applyBorder="1"/>
    <xf numFmtId="43" fontId="2" fillId="2" borderId="19" xfId="1" applyFont="1" applyFill="1" applyBorder="1"/>
    <xf numFmtId="43" fontId="2" fillId="2" borderId="20" xfId="1" applyFont="1" applyFill="1" applyBorder="1"/>
    <xf numFmtId="43" fontId="2" fillId="2" borderId="21" xfId="1" applyFont="1" applyFill="1" applyBorder="1"/>
    <xf numFmtId="43" fontId="4" fillId="2" borderId="22" xfId="1" applyFont="1" applyFill="1" applyBorder="1" applyAlignment="1">
      <alignment horizontal="center"/>
    </xf>
    <xf numFmtId="43" fontId="2" fillId="2" borderId="22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43" fontId="2" fillId="2" borderId="24" xfId="1" applyFont="1" applyFill="1" applyBorder="1" applyAlignment="1">
      <alignment horizontal="center"/>
    </xf>
    <xf numFmtId="43" fontId="2" fillId="2" borderId="25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0" borderId="15" xfId="1" applyFont="1" applyBorder="1"/>
    <xf numFmtId="43" fontId="2" fillId="2" borderId="26" xfId="1" applyFont="1" applyFill="1" applyBorder="1"/>
    <xf numFmtId="43" fontId="2" fillId="2" borderId="27" xfId="1" applyFont="1" applyFill="1" applyBorder="1"/>
    <xf numFmtId="43" fontId="2" fillId="2" borderId="28" xfId="1" applyFont="1" applyFill="1" applyBorder="1"/>
    <xf numFmtId="43" fontId="2" fillId="2" borderId="22" xfId="1" applyFont="1" applyFill="1" applyBorder="1"/>
    <xf numFmtId="43" fontId="2" fillId="2" borderId="23" xfId="1" applyFont="1" applyFill="1" applyBorder="1"/>
    <xf numFmtId="43" fontId="2" fillId="2" borderId="24" xfId="1" applyFont="1" applyFill="1" applyBorder="1" applyAlignment="1">
      <alignment horizontal="right"/>
    </xf>
    <xf numFmtId="0" fontId="28" fillId="2" borderId="7" xfId="0" applyFont="1" applyFill="1" applyBorder="1"/>
    <xf numFmtId="0" fontId="2" fillId="2" borderId="32" xfId="0" applyFont="1" applyFill="1" applyBorder="1"/>
    <xf numFmtId="43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0" fontId="37" fillId="0" borderId="32" xfId="0" applyFont="1" applyBorder="1"/>
    <xf numFmtId="0" fontId="32" fillId="0" borderId="2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26" fillId="2" borderId="15" xfId="0" applyFont="1" applyFill="1" applyBorder="1" applyAlignment="1"/>
    <xf numFmtId="4" fontId="2" fillId="0" borderId="7" xfId="0" applyNumberFormat="1" applyFont="1" applyBorder="1"/>
    <xf numFmtId="0" fontId="17" fillId="2" borderId="6" xfId="0" applyFont="1" applyFill="1" applyBorder="1" applyAlignment="1">
      <alignment horizontal="left"/>
    </xf>
    <xf numFmtId="49" fontId="28" fillId="2" borderId="7" xfId="0" applyNumberFormat="1" applyFont="1" applyFill="1" applyBorder="1" applyAlignment="1">
      <alignment horizontal="left"/>
    </xf>
    <xf numFmtId="49" fontId="28" fillId="2" borderId="1" xfId="0" applyNumberFormat="1" applyFont="1" applyFill="1" applyBorder="1"/>
    <xf numFmtId="0" fontId="37" fillId="0" borderId="1" xfId="0" applyFont="1" applyBorder="1" applyAlignment="1">
      <alignment horizontal="center"/>
    </xf>
    <xf numFmtId="2" fontId="32" fillId="2" borderId="8" xfId="0" applyNumberFormat="1" applyFont="1" applyFill="1" applyBorder="1"/>
    <xf numFmtId="2" fontId="32" fillId="2" borderId="15" xfId="0" applyNumberFormat="1" applyFont="1" applyFill="1" applyBorder="1"/>
    <xf numFmtId="4" fontId="32" fillId="0" borderId="1" xfId="0" applyNumberFormat="1" applyFont="1" applyBorder="1"/>
    <xf numFmtId="0" fontId="4" fillId="0" borderId="0" xfId="0" applyFont="1"/>
    <xf numFmtId="14" fontId="2" fillId="0" borderId="14" xfId="0" applyNumberFormat="1" applyFont="1" applyBorder="1" applyAlignment="1">
      <alignment horizontal="center"/>
    </xf>
    <xf numFmtId="2" fontId="27" fillId="2" borderId="7" xfId="0" applyNumberFormat="1" applyFont="1" applyFill="1" applyBorder="1"/>
    <xf numFmtId="0" fontId="27" fillId="2" borderId="1" xfId="0" applyFont="1" applyFill="1" applyBorder="1" applyAlignment="1">
      <alignment horizontal="left"/>
    </xf>
    <xf numFmtId="2" fontId="27" fillId="2" borderId="6" xfId="0" applyNumberFormat="1" applyFont="1" applyFill="1" applyBorder="1"/>
    <xf numFmtId="0" fontId="32" fillId="2" borderId="6" xfId="0" applyFont="1" applyFill="1" applyBorder="1" applyAlignment="1">
      <alignment horizontal="center"/>
    </xf>
    <xf numFmtId="0" fontId="39" fillId="2" borderId="7" xfId="0" applyFont="1" applyFill="1" applyBorder="1" applyAlignment="1">
      <alignment horizontal="left"/>
    </xf>
    <xf numFmtId="0" fontId="27" fillId="2" borderId="7" xfId="0" applyFont="1" applyFill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43" fontId="8" fillId="0" borderId="0" xfId="1" applyFont="1"/>
    <xf numFmtId="0" fontId="4" fillId="0" borderId="33" xfId="0" applyFont="1" applyBorder="1"/>
    <xf numFmtId="0" fontId="4" fillId="0" borderId="50" xfId="0" applyFont="1" applyBorder="1"/>
    <xf numFmtId="0" fontId="4" fillId="0" borderId="0" xfId="0" applyFont="1" applyFill="1" applyBorder="1"/>
    <xf numFmtId="4" fontId="2" fillId="2" borderId="0" xfId="0" applyNumberFormat="1" applyFont="1" applyFill="1"/>
    <xf numFmtId="4" fontId="0" fillId="2" borderId="0" xfId="0" applyNumberFormat="1" applyFill="1"/>
    <xf numFmtId="43" fontId="40" fillId="0" borderId="0" xfId="1" applyFont="1"/>
    <xf numFmtId="0" fontId="37" fillId="2" borderId="1" xfId="0" applyFont="1" applyFill="1" applyBorder="1"/>
    <xf numFmtId="0" fontId="32" fillId="0" borderId="1" xfId="0" applyFont="1" applyBorder="1" applyAlignment="1">
      <alignment horizontal="center"/>
    </xf>
    <xf numFmtId="4" fontId="2" fillId="0" borderId="30" xfId="0" applyNumberFormat="1" applyFont="1" applyBorder="1"/>
    <xf numFmtId="49" fontId="41" fillId="2" borderId="1" xfId="0" applyNumberFormat="1" applyFont="1" applyFill="1" applyBorder="1" applyAlignment="1">
      <alignment horizontal="left"/>
    </xf>
    <xf numFmtId="14" fontId="42" fillId="0" borderId="14" xfId="0" applyNumberFormat="1" applyFont="1" applyBorder="1" applyAlignment="1">
      <alignment horizontal="center"/>
    </xf>
    <xf numFmtId="0" fontId="41" fillId="0" borderId="1" xfId="0" applyFont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0" fontId="41" fillId="2" borderId="32" xfId="0" applyFont="1" applyFill="1" applyBorder="1"/>
    <xf numFmtId="0" fontId="42" fillId="2" borderId="2" xfId="0" applyFont="1" applyFill="1" applyBorder="1" applyAlignment="1">
      <alignment horizontal="center"/>
    </xf>
    <xf numFmtId="0" fontId="42" fillId="2" borderId="13" xfId="0" applyFont="1" applyFill="1" applyBorder="1" applyAlignment="1">
      <alignment horizontal="center"/>
    </xf>
    <xf numFmtId="43" fontId="42" fillId="4" borderId="1" xfId="1" applyFont="1" applyFill="1" applyBorder="1"/>
    <xf numFmtId="4" fontId="42" fillId="0" borderId="1" xfId="0" applyNumberFormat="1" applyFont="1" applyBorder="1"/>
    <xf numFmtId="2" fontId="42" fillId="2" borderId="1" xfId="0" applyNumberFormat="1" applyFont="1" applyFill="1" applyBorder="1"/>
    <xf numFmtId="0" fontId="4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14" fontId="17" fillId="2" borderId="7" xfId="0" applyNumberFormat="1" applyFont="1" applyFill="1" applyBorder="1" applyAlignment="1">
      <alignment horizontal="left"/>
    </xf>
    <xf numFmtId="14" fontId="26" fillId="2" borderId="7" xfId="0" applyNumberFormat="1" applyFont="1" applyFill="1" applyBorder="1" applyAlignment="1">
      <alignment horizontal="center"/>
    </xf>
    <xf numFmtId="2" fontId="26" fillId="2" borderId="8" xfId="0" applyNumberFormat="1" applyFont="1" applyFill="1" applyBorder="1"/>
    <xf numFmtId="0" fontId="32" fillId="2" borderId="13" xfId="0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4" fontId="32" fillId="0" borderId="8" xfId="0" applyNumberFormat="1" applyFont="1" applyBorder="1"/>
    <xf numFmtId="0" fontId="32" fillId="2" borderId="1" xfId="0" applyFont="1" applyFill="1" applyBorder="1"/>
    <xf numFmtId="43" fontId="32" fillId="4" borderId="6" xfId="1" applyFont="1" applyFill="1" applyBorder="1"/>
    <xf numFmtId="49" fontId="37" fillId="2" borderId="7" xfId="0" applyNumberFormat="1" applyFont="1" applyFill="1" applyBorder="1" applyAlignment="1">
      <alignment horizontal="left"/>
    </xf>
    <xf numFmtId="14" fontId="32" fillId="0" borderId="7" xfId="0" applyNumberFormat="1" applyFont="1" applyBorder="1" applyAlignment="1">
      <alignment horizontal="center"/>
    </xf>
    <xf numFmtId="0" fontId="37" fillId="0" borderId="15" xfId="0" applyFont="1" applyBorder="1" applyAlignment="1">
      <alignment horizontal="center"/>
    </xf>
    <xf numFmtId="0" fontId="37" fillId="2" borderId="32" xfId="0" applyFont="1" applyFill="1" applyBorder="1" applyAlignment="1">
      <alignment horizontal="left"/>
    </xf>
    <xf numFmtId="4" fontId="27" fillId="0" borderId="0" xfId="0" applyNumberFormat="1" applyFont="1"/>
    <xf numFmtId="49" fontId="41" fillId="0" borderId="7" xfId="0" applyNumberFormat="1" applyFont="1" applyBorder="1" applyAlignment="1">
      <alignment horizontal="left"/>
    </xf>
    <xf numFmtId="0" fontId="41" fillId="0" borderId="6" xfId="0" applyFont="1" applyBorder="1" applyAlignment="1">
      <alignment horizontal="center"/>
    </xf>
    <xf numFmtId="0" fontId="41" fillId="2" borderId="6" xfId="0" applyFont="1" applyFill="1" applyBorder="1" applyAlignment="1">
      <alignment horizontal="center"/>
    </xf>
    <xf numFmtId="0" fontId="42" fillId="2" borderId="15" xfId="0" applyFont="1" applyFill="1" applyBorder="1" applyAlignment="1">
      <alignment horizontal="center"/>
    </xf>
    <xf numFmtId="0" fontId="41" fillId="0" borderId="32" xfId="0" applyFont="1" applyBorder="1"/>
    <xf numFmtId="0" fontId="42" fillId="0" borderId="17" xfId="0" applyFont="1" applyBorder="1" applyAlignment="1">
      <alignment horizontal="center"/>
    </xf>
    <xf numFmtId="0" fontId="42" fillId="0" borderId="13" xfId="0" applyFont="1" applyBorder="1" applyAlignment="1">
      <alignment horizontal="center"/>
    </xf>
    <xf numFmtId="4" fontId="42" fillId="0" borderId="7" xfId="0" applyNumberFormat="1" applyFont="1" applyBorder="1"/>
    <xf numFmtId="2" fontId="42" fillId="2" borderId="7" xfId="0" applyNumberFormat="1" applyFont="1" applyFill="1" applyBorder="1"/>
    <xf numFmtId="2" fontId="42" fillId="2" borderId="6" xfId="0" applyNumberFormat="1" applyFont="1" applyFill="1" applyBorder="1"/>
    <xf numFmtId="2" fontId="42" fillId="2" borderId="15" xfId="0" applyNumberFormat="1" applyFont="1" applyFill="1" applyBorder="1"/>
    <xf numFmtId="43" fontId="17" fillId="0" borderId="0" xfId="1" applyFont="1"/>
    <xf numFmtId="49" fontId="37" fillId="0" borderId="7" xfId="0" applyNumberFormat="1" applyFont="1" applyBorder="1" applyAlignment="1">
      <alignment horizontal="left"/>
    </xf>
    <xf numFmtId="0" fontId="32" fillId="2" borderId="1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0" fontId="32" fillId="2" borderId="20" xfId="0" applyFont="1" applyFill="1" applyBorder="1" applyAlignment="1">
      <alignment horizontal="left"/>
    </xf>
    <xf numFmtId="0" fontId="27" fillId="2" borderId="0" xfId="0" applyFont="1" applyFill="1"/>
    <xf numFmtId="0" fontId="2" fillId="0" borderId="6" xfId="0" applyFont="1" applyBorder="1" applyAlignment="1">
      <alignment horizontal="center"/>
    </xf>
    <xf numFmtId="4" fontId="4" fillId="0" borderId="49" xfId="0" applyNumberFormat="1" applyFont="1" applyBorder="1"/>
    <xf numFmtId="4" fontId="4" fillId="0" borderId="34" xfId="0" applyNumberFormat="1" applyFont="1" applyBorder="1"/>
    <xf numFmtId="0" fontId="37" fillId="2" borderId="15" xfId="0" applyFont="1" applyFill="1" applyBorder="1" applyAlignment="1">
      <alignment horizontal="center"/>
    </xf>
    <xf numFmtId="4" fontId="3" fillId="2" borderId="33" xfId="0" applyNumberFormat="1" applyFont="1" applyFill="1" applyBorder="1" applyAlignment="1">
      <alignment horizontal="right"/>
    </xf>
    <xf numFmtId="4" fontId="8" fillId="2" borderId="60" xfId="0" applyNumberFormat="1" applyFont="1" applyFill="1" applyBorder="1"/>
    <xf numFmtId="0" fontId="1" fillId="2" borderId="49" xfId="0" applyFont="1" applyFill="1" applyBorder="1"/>
    <xf numFmtId="0" fontId="0" fillId="2" borderId="34" xfId="0" applyFill="1" applyBorder="1"/>
    <xf numFmtId="4" fontId="3" fillId="2" borderId="33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0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2" name="Picture 5" descr="Stem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3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4"/>
  <sheetViews>
    <sheetView topLeftCell="A88" zoomScale="110" zoomScaleNormal="110" workbookViewId="0">
      <selection activeCell="R105" sqref="R105"/>
    </sheetView>
  </sheetViews>
  <sheetFormatPr defaultRowHeight="12.75" x14ac:dyDescent="0.2"/>
  <cols>
    <col min="1" max="1" width="3.85546875" style="84" customWidth="1"/>
    <col min="2" max="2" width="11.7109375" style="94" customWidth="1"/>
    <col min="3" max="3" width="9" style="183" customWidth="1"/>
    <col min="4" max="4" width="6.7109375" style="111" customWidth="1"/>
    <col min="5" max="5" width="9.42578125" style="111" customWidth="1"/>
    <col min="6" max="6" width="8.85546875" style="84" customWidth="1"/>
    <col min="7" max="7" width="24.42578125" style="111" customWidth="1"/>
    <col min="8" max="8" width="4" style="84" customWidth="1"/>
    <col min="9" max="9" width="5.7109375" style="84" customWidth="1"/>
    <col min="10" max="10" width="9.85546875" style="84" customWidth="1"/>
    <col min="11" max="11" width="9" style="84" customWidth="1"/>
    <col min="12" max="12" width="6.5703125" style="84" customWidth="1"/>
    <col min="13" max="13" width="8.85546875" style="84" customWidth="1"/>
    <col min="14" max="14" width="9.140625" style="84" customWidth="1"/>
    <col min="15" max="15" width="9.7109375" style="84" customWidth="1"/>
    <col min="16" max="16" width="21.85546875" style="111" customWidth="1"/>
    <col min="17" max="17" width="8" style="84" customWidth="1"/>
    <col min="18" max="18" width="13.7109375" style="84" customWidth="1"/>
    <col min="19" max="19" width="6.140625" style="84" customWidth="1"/>
    <col min="20" max="16384" width="9.140625" style="84"/>
  </cols>
  <sheetData>
    <row r="1" spans="1:19" ht="21" customHeight="1" x14ac:dyDescent="0.25">
      <c r="C1" s="129" t="s">
        <v>65</v>
      </c>
      <c r="D1" s="350"/>
      <c r="E1" s="351"/>
      <c r="F1" s="130"/>
      <c r="G1" s="84"/>
    </row>
    <row r="2" spans="1:19" ht="15" x14ac:dyDescent="0.25">
      <c r="C2" s="129" t="s">
        <v>1</v>
      </c>
      <c r="D2" s="350"/>
      <c r="E2" s="351"/>
      <c r="F2" s="130"/>
      <c r="G2" s="84"/>
    </row>
    <row r="3" spans="1:19" ht="15" x14ac:dyDescent="0.25">
      <c r="A3" s="85"/>
      <c r="B3" s="95"/>
      <c r="C3" s="129" t="s">
        <v>76</v>
      </c>
      <c r="D3" s="351"/>
      <c r="E3" s="350"/>
      <c r="F3" s="130"/>
      <c r="G3" s="84"/>
    </row>
    <row r="4" spans="1:19" ht="20.25" customHeight="1" x14ac:dyDescent="0.2"/>
    <row r="5" spans="1:19" ht="16.5" thickBot="1" x14ac:dyDescent="0.3">
      <c r="A5" s="86" t="s">
        <v>77</v>
      </c>
      <c r="B5" s="96"/>
      <c r="C5" s="184"/>
      <c r="D5" s="112"/>
      <c r="E5" s="112"/>
      <c r="F5" s="86"/>
      <c r="G5" s="112"/>
      <c r="H5" s="86"/>
      <c r="I5" s="86"/>
      <c r="J5" s="86"/>
      <c r="K5" s="86"/>
      <c r="L5" s="118"/>
      <c r="M5" s="118"/>
      <c r="N5" s="118"/>
      <c r="O5" s="118"/>
      <c r="P5" s="185"/>
      <c r="Q5" s="118"/>
      <c r="R5" s="118"/>
      <c r="S5" s="118"/>
    </row>
    <row r="6" spans="1:19" ht="13.5" thickBot="1" x14ac:dyDescent="0.25">
      <c r="A6" s="213" t="s">
        <v>2</v>
      </c>
      <c r="B6" s="214" t="s">
        <v>49</v>
      </c>
      <c r="C6" s="215" t="s">
        <v>48</v>
      </c>
      <c r="D6" s="216" t="s">
        <v>0</v>
      </c>
      <c r="E6" s="217" t="s">
        <v>3</v>
      </c>
      <c r="F6" s="218" t="s">
        <v>50</v>
      </c>
      <c r="G6" s="232" t="s">
        <v>4</v>
      </c>
      <c r="H6" s="233" t="s">
        <v>28</v>
      </c>
      <c r="I6" s="234" t="s">
        <v>5</v>
      </c>
      <c r="J6" s="235" t="s">
        <v>6</v>
      </c>
      <c r="K6" s="222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17" t="s">
        <v>12</v>
      </c>
    </row>
    <row r="7" spans="1:19" x14ac:dyDescent="0.2">
      <c r="A7" s="49">
        <v>1</v>
      </c>
      <c r="B7" s="268"/>
      <c r="C7" s="34"/>
      <c r="D7" s="40">
        <v>33</v>
      </c>
      <c r="E7" s="80"/>
      <c r="F7" s="37" t="s">
        <v>118</v>
      </c>
      <c r="G7" s="77" t="s">
        <v>109</v>
      </c>
      <c r="H7" s="48">
        <v>10</v>
      </c>
      <c r="I7" s="39">
        <v>13820</v>
      </c>
      <c r="J7" s="227">
        <f>K7+L7+M7+N7+O7</f>
        <v>1126.94</v>
      </c>
      <c r="K7" s="451">
        <v>1126.94</v>
      </c>
      <c r="L7" s="313"/>
      <c r="M7" s="192"/>
      <c r="N7" s="193"/>
      <c r="O7" s="193"/>
      <c r="P7" s="110" t="s">
        <v>110</v>
      </c>
    </row>
    <row r="8" spans="1:19" x14ac:dyDescent="0.2">
      <c r="A8" s="311">
        <v>2</v>
      </c>
      <c r="B8" s="268"/>
      <c r="C8" s="34"/>
      <c r="D8" s="40"/>
      <c r="E8" s="366"/>
      <c r="F8" s="37" t="s">
        <v>90</v>
      </c>
      <c r="G8" s="77" t="s">
        <v>78</v>
      </c>
      <c r="H8" s="48">
        <v>10</v>
      </c>
      <c r="I8" s="39">
        <v>11110</v>
      </c>
      <c r="J8" s="227">
        <f>K8+L8+M8+N8+O8</f>
        <v>14422.2</v>
      </c>
      <c r="K8" s="325">
        <v>14422.2</v>
      </c>
      <c r="L8" s="313"/>
      <c r="M8" s="313"/>
      <c r="N8" s="313"/>
      <c r="O8" s="313"/>
      <c r="P8" s="381"/>
    </row>
    <row r="9" spans="1:19" x14ac:dyDescent="0.2">
      <c r="A9" s="311">
        <v>3</v>
      </c>
      <c r="B9" s="268" t="s">
        <v>111</v>
      </c>
      <c r="C9" s="34" t="s">
        <v>112</v>
      </c>
      <c r="D9" s="40">
        <v>11333</v>
      </c>
      <c r="E9" s="80">
        <v>63116015</v>
      </c>
      <c r="F9" s="38" t="s">
        <v>117</v>
      </c>
      <c r="G9" s="77" t="s">
        <v>113</v>
      </c>
      <c r="H9" s="48">
        <v>10</v>
      </c>
      <c r="I9" s="51">
        <v>13445</v>
      </c>
      <c r="J9" s="227">
        <f t="shared" ref="J9:J14" si="0">SUM(K9+L9+M9+N9+O9)</f>
        <v>449.7</v>
      </c>
      <c r="K9" s="325"/>
      <c r="L9" s="189"/>
      <c r="M9" s="189">
        <v>449.7</v>
      </c>
      <c r="N9" s="189"/>
      <c r="O9" s="189"/>
      <c r="P9" s="110" t="s">
        <v>114</v>
      </c>
    </row>
    <row r="10" spans="1:19" x14ac:dyDescent="0.2">
      <c r="A10" s="311">
        <v>4</v>
      </c>
      <c r="B10" s="268" t="s">
        <v>115</v>
      </c>
      <c r="C10" s="34" t="s">
        <v>116</v>
      </c>
      <c r="D10" s="40">
        <v>11359</v>
      </c>
      <c r="E10" s="80">
        <v>63116015</v>
      </c>
      <c r="F10" s="38" t="s">
        <v>117</v>
      </c>
      <c r="G10" s="77" t="s">
        <v>113</v>
      </c>
      <c r="H10" s="48">
        <v>10</v>
      </c>
      <c r="I10" s="51">
        <v>13445</v>
      </c>
      <c r="J10" s="227">
        <f t="shared" si="0"/>
        <v>449.7</v>
      </c>
      <c r="K10" s="325"/>
      <c r="L10" s="189"/>
      <c r="M10" s="189">
        <v>449.7</v>
      </c>
      <c r="N10" s="189"/>
      <c r="O10" s="189"/>
      <c r="P10" s="110" t="s">
        <v>119</v>
      </c>
    </row>
    <row r="11" spans="1:19" x14ac:dyDescent="0.2">
      <c r="A11" s="311">
        <v>5</v>
      </c>
      <c r="B11" s="268"/>
      <c r="C11" s="34"/>
      <c r="D11" s="429">
        <v>14108</v>
      </c>
      <c r="E11" s="366">
        <v>63116015</v>
      </c>
      <c r="F11" s="347" t="s">
        <v>859</v>
      </c>
      <c r="G11" s="367" t="s">
        <v>860</v>
      </c>
      <c r="H11" s="368">
        <v>10</v>
      </c>
      <c r="I11" s="468">
        <v>14410</v>
      </c>
      <c r="J11" s="379">
        <f t="shared" si="0"/>
        <v>80000</v>
      </c>
      <c r="K11" s="432"/>
      <c r="L11" s="313"/>
      <c r="M11" s="313">
        <v>80000</v>
      </c>
      <c r="N11" s="313"/>
      <c r="O11" s="313"/>
      <c r="P11" s="381" t="s">
        <v>858</v>
      </c>
    </row>
    <row r="12" spans="1:19" x14ac:dyDescent="0.2">
      <c r="A12" s="311">
        <v>6</v>
      </c>
      <c r="B12" s="268"/>
      <c r="C12" s="34"/>
      <c r="D12" s="429">
        <v>14147</v>
      </c>
      <c r="E12" s="366">
        <v>63116015</v>
      </c>
      <c r="F12" s="347" t="s">
        <v>859</v>
      </c>
      <c r="G12" s="367" t="s">
        <v>156</v>
      </c>
      <c r="H12" s="368">
        <v>10</v>
      </c>
      <c r="I12" s="468">
        <v>14410</v>
      </c>
      <c r="J12" s="379">
        <f t="shared" si="0"/>
        <v>5416.24</v>
      </c>
      <c r="K12" s="432"/>
      <c r="L12" s="313"/>
      <c r="M12" s="313">
        <v>5416.24</v>
      </c>
      <c r="N12" s="313"/>
      <c r="O12" s="313"/>
      <c r="P12" s="381" t="s">
        <v>861</v>
      </c>
    </row>
    <row r="13" spans="1:19" x14ac:dyDescent="0.2">
      <c r="A13" s="311">
        <v>7</v>
      </c>
      <c r="B13" s="268" t="s">
        <v>135</v>
      </c>
      <c r="C13" s="34" t="s">
        <v>116</v>
      </c>
      <c r="D13" s="40">
        <v>17669</v>
      </c>
      <c r="E13" s="80">
        <v>63116015</v>
      </c>
      <c r="F13" s="38" t="s">
        <v>136</v>
      </c>
      <c r="G13" s="77" t="s">
        <v>137</v>
      </c>
      <c r="H13" s="48">
        <v>10</v>
      </c>
      <c r="I13" s="51">
        <v>13142</v>
      </c>
      <c r="J13" s="227">
        <f t="shared" si="0"/>
        <v>800</v>
      </c>
      <c r="K13" s="325"/>
      <c r="L13" s="189"/>
      <c r="M13" s="189">
        <v>800</v>
      </c>
      <c r="N13" s="189"/>
      <c r="O13" s="189"/>
      <c r="P13" s="110" t="s">
        <v>138</v>
      </c>
    </row>
    <row r="14" spans="1:19" x14ac:dyDescent="0.2">
      <c r="A14" s="311">
        <v>8</v>
      </c>
      <c r="B14" s="268" t="s">
        <v>135</v>
      </c>
      <c r="C14" s="34" t="s">
        <v>116</v>
      </c>
      <c r="D14" s="40">
        <v>17669</v>
      </c>
      <c r="E14" s="80">
        <v>63116015</v>
      </c>
      <c r="F14" s="38" t="s">
        <v>136</v>
      </c>
      <c r="G14" s="77" t="s">
        <v>137</v>
      </c>
      <c r="H14" s="48">
        <v>10</v>
      </c>
      <c r="I14" s="51">
        <v>13143</v>
      </c>
      <c r="J14" s="227">
        <f t="shared" si="0"/>
        <v>259</v>
      </c>
      <c r="K14" s="325"/>
      <c r="L14" s="189"/>
      <c r="M14" s="189">
        <v>259</v>
      </c>
      <c r="N14" s="189"/>
      <c r="O14" s="189"/>
      <c r="P14" s="110" t="s">
        <v>138</v>
      </c>
    </row>
    <row r="15" spans="1:19" x14ac:dyDescent="0.2">
      <c r="A15" s="311">
        <v>9</v>
      </c>
      <c r="B15" s="268" t="s">
        <v>135</v>
      </c>
      <c r="C15" s="34" t="s">
        <v>116</v>
      </c>
      <c r="D15" s="40">
        <v>17695</v>
      </c>
      <c r="E15" s="80">
        <v>63116015</v>
      </c>
      <c r="F15" s="38" t="s">
        <v>136</v>
      </c>
      <c r="G15" s="77" t="s">
        <v>137</v>
      </c>
      <c r="H15" s="48">
        <v>10</v>
      </c>
      <c r="I15" s="51">
        <v>13142</v>
      </c>
      <c r="J15" s="227">
        <f t="shared" ref="J15:J17" si="1">SUM(K15+L15+M15+N15+O15)</f>
        <v>800</v>
      </c>
      <c r="K15" s="325"/>
      <c r="L15" s="189"/>
      <c r="M15" s="189">
        <v>800</v>
      </c>
      <c r="N15" s="189"/>
      <c r="O15" s="189"/>
      <c r="P15" s="110" t="s">
        <v>139</v>
      </c>
    </row>
    <row r="16" spans="1:19" x14ac:dyDescent="0.2">
      <c r="A16" s="311">
        <v>10</v>
      </c>
      <c r="B16" s="268" t="s">
        <v>135</v>
      </c>
      <c r="C16" s="34" t="s">
        <v>116</v>
      </c>
      <c r="D16" s="40">
        <v>17695</v>
      </c>
      <c r="E16" s="80">
        <v>63116015</v>
      </c>
      <c r="F16" s="38" t="s">
        <v>136</v>
      </c>
      <c r="G16" s="77" t="s">
        <v>137</v>
      </c>
      <c r="H16" s="48">
        <v>10</v>
      </c>
      <c r="I16" s="51">
        <v>13143</v>
      </c>
      <c r="J16" s="227">
        <f t="shared" si="1"/>
        <v>309</v>
      </c>
      <c r="K16" s="325"/>
      <c r="L16" s="189"/>
      <c r="M16" s="189">
        <v>309</v>
      </c>
      <c r="N16" s="189"/>
      <c r="O16" s="189"/>
      <c r="P16" s="110" t="s">
        <v>139</v>
      </c>
    </row>
    <row r="17" spans="1:16" x14ac:dyDescent="0.2">
      <c r="A17" s="311">
        <v>11</v>
      </c>
      <c r="B17" s="268" t="s">
        <v>178</v>
      </c>
      <c r="C17" s="434" t="s">
        <v>164</v>
      </c>
      <c r="D17" s="40">
        <v>19295</v>
      </c>
      <c r="E17" s="80">
        <v>63116015</v>
      </c>
      <c r="F17" s="38" t="s">
        <v>170</v>
      </c>
      <c r="G17" s="110" t="s">
        <v>165</v>
      </c>
      <c r="H17" s="48">
        <v>10</v>
      </c>
      <c r="I17" s="39">
        <v>13610</v>
      </c>
      <c r="J17" s="227">
        <f t="shared" si="1"/>
        <v>1020</v>
      </c>
      <c r="K17" s="191"/>
      <c r="L17" s="189"/>
      <c r="M17" s="192">
        <v>1020</v>
      </c>
      <c r="N17" s="193"/>
      <c r="O17" s="193"/>
      <c r="P17" s="110" t="s">
        <v>166</v>
      </c>
    </row>
    <row r="18" spans="1:16" x14ac:dyDescent="0.2">
      <c r="A18" s="311">
        <v>12</v>
      </c>
      <c r="B18" s="268" t="s">
        <v>179</v>
      </c>
      <c r="C18" s="434" t="s">
        <v>164</v>
      </c>
      <c r="D18" s="40">
        <v>19568</v>
      </c>
      <c r="E18" s="80">
        <v>63116015</v>
      </c>
      <c r="F18" s="38" t="s">
        <v>170</v>
      </c>
      <c r="G18" s="110" t="s">
        <v>165</v>
      </c>
      <c r="H18" s="48">
        <v>10</v>
      </c>
      <c r="I18" s="39">
        <v>13610</v>
      </c>
      <c r="J18" s="227">
        <f t="shared" ref="J18" si="2">SUM(K18+L18+M18+N18+O18)</f>
        <v>3610</v>
      </c>
      <c r="K18" s="191"/>
      <c r="L18" s="189"/>
      <c r="M18" s="192">
        <v>3610</v>
      </c>
      <c r="N18" s="193"/>
      <c r="O18" s="193"/>
      <c r="P18" s="110" t="s">
        <v>184</v>
      </c>
    </row>
    <row r="19" spans="1:16" x14ac:dyDescent="0.2">
      <c r="A19" s="311">
        <v>13</v>
      </c>
      <c r="B19" s="268" t="s">
        <v>179</v>
      </c>
      <c r="C19" s="434" t="s">
        <v>164</v>
      </c>
      <c r="D19" s="40">
        <v>19578</v>
      </c>
      <c r="E19" s="80">
        <v>63116015</v>
      </c>
      <c r="F19" s="38" t="s">
        <v>170</v>
      </c>
      <c r="G19" s="110" t="s">
        <v>165</v>
      </c>
      <c r="H19" s="48">
        <v>10</v>
      </c>
      <c r="I19" s="39">
        <v>13610</v>
      </c>
      <c r="J19" s="227">
        <f t="shared" ref="J19" si="3">SUM(K19+L19+M19+N19+O19)</f>
        <v>3100</v>
      </c>
      <c r="K19" s="191"/>
      <c r="L19" s="189"/>
      <c r="M19" s="192">
        <v>3100</v>
      </c>
      <c r="N19" s="193"/>
      <c r="O19" s="193"/>
      <c r="P19" s="110" t="s">
        <v>185</v>
      </c>
    </row>
    <row r="20" spans="1:16" x14ac:dyDescent="0.2">
      <c r="A20" s="311">
        <v>14</v>
      </c>
      <c r="B20" s="268" t="s">
        <v>187</v>
      </c>
      <c r="C20" s="434" t="s">
        <v>188</v>
      </c>
      <c r="D20" s="40">
        <v>19638</v>
      </c>
      <c r="E20" s="80">
        <v>63116015</v>
      </c>
      <c r="F20" s="38" t="s">
        <v>170</v>
      </c>
      <c r="G20" s="110" t="s">
        <v>189</v>
      </c>
      <c r="H20" s="48">
        <v>10</v>
      </c>
      <c r="I20" s="39">
        <v>21200</v>
      </c>
      <c r="J20" s="227">
        <f t="shared" ref="J20:J21" si="4">SUM(K20+L20+M20+N20+O20)</f>
        <v>1200</v>
      </c>
      <c r="K20" s="191"/>
      <c r="L20" s="189"/>
      <c r="M20" s="192"/>
      <c r="N20" s="193">
        <v>1200</v>
      </c>
      <c r="O20" s="193"/>
      <c r="P20" s="110" t="s">
        <v>190</v>
      </c>
    </row>
    <row r="21" spans="1:16" x14ac:dyDescent="0.2">
      <c r="A21" s="311">
        <v>15</v>
      </c>
      <c r="B21" s="452" t="s">
        <v>309</v>
      </c>
      <c r="C21" s="453" t="s">
        <v>216</v>
      </c>
      <c r="D21" s="454">
        <v>20737</v>
      </c>
      <c r="E21" s="455">
        <v>63116015</v>
      </c>
      <c r="F21" s="456" t="s">
        <v>216</v>
      </c>
      <c r="G21" s="457" t="s">
        <v>310</v>
      </c>
      <c r="H21" s="458">
        <v>10</v>
      </c>
      <c r="I21" s="459">
        <v>13820</v>
      </c>
      <c r="J21" s="460">
        <f t="shared" si="4"/>
        <v>1151.96</v>
      </c>
      <c r="K21" s="461"/>
      <c r="L21" s="462"/>
      <c r="M21" s="462">
        <v>1151.96</v>
      </c>
      <c r="N21" s="462"/>
      <c r="O21" s="462"/>
      <c r="P21" s="463" t="s">
        <v>110</v>
      </c>
    </row>
    <row r="22" spans="1:16" x14ac:dyDescent="0.2">
      <c r="A22" s="311">
        <v>16</v>
      </c>
      <c r="B22" s="268" t="s">
        <v>365</v>
      </c>
      <c r="C22" s="434" t="s">
        <v>112</v>
      </c>
      <c r="D22" s="40">
        <v>25682</v>
      </c>
      <c r="E22" s="80">
        <v>63116015</v>
      </c>
      <c r="F22" s="38" t="s">
        <v>366</v>
      </c>
      <c r="G22" s="110" t="s">
        <v>189</v>
      </c>
      <c r="H22" s="48">
        <v>10</v>
      </c>
      <c r="I22" s="39">
        <v>21200</v>
      </c>
      <c r="J22" s="227">
        <f t="shared" ref="J22:J23" si="5">SUM(K22+L22+M22+N22+O22)</f>
        <v>1000</v>
      </c>
      <c r="K22" s="325"/>
      <c r="L22" s="189"/>
      <c r="M22" s="189"/>
      <c r="N22" s="189">
        <v>1000</v>
      </c>
      <c r="O22" s="189"/>
      <c r="P22" s="110" t="s">
        <v>367</v>
      </c>
    </row>
    <row r="23" spans="1:16" x14ac:dyDescent="0.2">
      <c r="A23" s="311">
        <v>17</v>
      </c>
      <c r="B23" s="268" t="s">
        <v>370</v>
      </c>
      <c r="C23" s="434" t="s">
        <v>368</v>
      </c>
      <c r="D23" s="40">
        <v>25777</v>
      </c>
      <c r="E23" s="80">
        <v>63116015</v>
      </c>
      <c r="F23" s="38" t="s">
        <v>366</v>
      </c>
      <c r="G23" s="110" t="s">
        <v>189</v>
      </c>
      <c r="H23" s="48">
        <v>10</v>
      </c>
      <c r="I23" s="39">
        <v>21200</v>
      </c>
      <c r="J23" s="227">
        <f t="shared" si="5"/>
        <v>500</v>
      </c>
      <c r="K23" s="325"/>
      <c r="L23" s="189"/>
      <c r="M23" s="189"/>
      <c r="N23" s="189">
        <v>500</v>
      </c>
      <c r="O23" s="189"/>
      <c r="P23" s="110" t="s">
        <v>369</v>
      </c>
    </row>
    <row r="24" spans="1:16" x14ac:dyDescent="0.2">
      <c r="A24" s="311">
        <v>18</v>
      </c>
      <c r="B24" s="268" t="s">
        <v>371</v>
      </c>
      <c r="C24" s="434" t="s">
        <v>372</v>
      </c>
      <c r="D24" s="40">
        <v>25790</v>
      </c>
      <c r="E24" s="80">
        <v>63116015</v>
      </c>
      <c r="F24" s="38" t="s">
        <v>366</v>
      </c>
      <c r="G24" s="110" t="s">
        <v>189</v>
      </c>
      <c r="H24" s="48">
        <v>10</v>
      </c>
      <c r="I24" s="39">
        <v>21200</v>
      </c>
      <c r="J24" s="227">
        <f t="shared" ref="J24" si="6">SUM(K24+L24+M24+N24+O24)</f>
        <v>500</v>
      </c>
      <c r="K24" s="325"/>
      <c r="L24" s="189"/>
      <c r="M24" s="189"/>
      <c r="N24" s="189">
        <v>500</v>
      </c>
      <c r="O24" s="189"/>
      <c r="P24" s="110" t="s">
        <v>373</v>
      </c>
    </row>
    <row r="25" spans="1:16" x14ac:dyDescent="0.2">
      <c r="A25" s="311">
        <v>19</v>
      </c>
      <c r="B25" s="268" t="s">
        <v>374</v>
      </c>
      <c r="C25" s="434" t="s">
        <v>375</v>
      </c>
      <c r="D25" s="40">
        <v>25804</v>
      </c>
      <c r="E25" s="80">
        <v>63116015</v>
      </c>
      <c r="F25" s="38" t="s">
        <v>366</v>
      </c>
      <c r="G25" s="110" t="s">
        <v>189</v>
      </c>
      <c r="H25" s="48">
        <v>10</v>
      </c>
      <c r="I25" s="39">
        <v>21200</v>
      </c>
      <c r="J25" s="227">
        <f t="shared" ref="J25" si="7">SUM(K25+L25+M25+N25+O25)</f>
        <v>500</v>
      </c>
      <c r="K25" s="325"/>
      <c r="L25" s="189"/>
      <c r="M25" s="189"/>
      <c r="N25" s="189">
        <v>500</v>
      </c>
      <c r="O25" s="189"/>
      <c r="P25" s="110" t="s">
        <v>376</v>
      </c>
    </row>
    <row r="26" spans="1:16" x14ac:dyDescent="0.2">
      <c r="A26" s="311">
        <v>20</v>
      </c>
      <c r="B26" s="268" t="s">
        <v>377</v>
      </c>
      <c r="C26" s="434" t="s">
        <v>372</v>
      </c>
      <c r="D26" s="40">
        <v>25818</v>
      </c>
      <c r="E26" s="80">
        <v>63116015</v>
      </c>
      <c r="F26" s="38" t="s">
        <v>366</v>
      </c>
      <c r="G26" s="110" t="s">
        <v>189</v>
      </c>
      <c r="H26" s="48">
        <v>10</v>
      </c>
      <c r="I26" s="39">
        <v>21200</v>
      </c>
      <c r="J26" s="227">
        <f t="shared" ref="J26" si="8">SUM(K26+L26+M26+N26+O26)</f>
        <v>500</v>
      </c>
      <c r="K26" s="325"/>
      <c r="L26" s="189"/>
      <c r="M26" s="189"/>
      <c r="N26" s="189">
        <v>500</v>
      </c>
      <c r="O26" s="189"/>
      <c r="P26" s="110" t="s">
        <v>378</v>
      </c>
    </row>
    <row r="27" spans="1:16" x14ac:dyDescent="0.2">
      <c r="A27" s="311">
        <v>21</v>
      </c>
      <c r="B27" s="116" t="s">
        <v>379</v>
      </c>
      <c r="C27" s="19" t="s">
        <v>380</v>
      </c>
      <c r="D27" s="100">
        <v>25831</v>
      </c>
      <c r="E27" s="80">
        <v>63116015</v>
      </c>
      <c r="F27" s="38" t="s">
        <v>366</v>
      </c>
      <c r="G27" s="110" t="s">
        <v>189</v>
      </c>
      <c r="H27" s="48">
        <v>10</v>
      </c>
      <c r="I27" s="39">
        <v>21200</v>
      </c>
      <c r="J27" s="227">
        <f t="shared" ref="J27" si="9">SUM(K27+L27+M27+N27+O27)</f>
        <v>500</v>
      </c>
      <c r="K27" s="325"/>
      <c r="L27" s="189"/>
      <c r="M27" s="189"/>
      <c r="N27" s="189">
        <v>500</v>
      </c>
      <c r="O27" s="193"/>
      <c r="P27" s="426" t="s">
        <v>381</v>
      </c>
    </row>
    <row r="28" spans="1:16" x14ac:dyDescent="0.2">
      <c r="A28" s="311">
        <v>22</v>
      </c>
      <c r="B28" s="116" t="s">
        <v>382</v>
      </c>
      <c r="C28" s="19" t="s">
        <v>372</v>
      </c>
      <c r="D28" s="100">
        <v>25879</v>
      </c>
      <c r="E28" s="80">
        <v>63116015</v>
      </c>
      <c r="F28" s="38" t="s">
        <v>366</v>
      </c>
      <c r="G28" s="110" t="s">
        <v>189</v>
      </c>
      <c r="H28" s="48">
        <v>10</v>
      </c>
      <c r="I28" s="39">
        <v>21200</v>
      </c>
      <c r="J28" s="227">
        <f t="shared" ref="J28" si="10">SUM(K28+L28+M28+N28+O28)</f>
        <v>500</v>
      </c>
      <c r="K28" s="325"/>
      <c r="L28" s="189"/>
      <c r="M28" s="189"/>
      <c r="N28" s="189">
        <v>500</v>
      </c>
      <c r="O28" s="193"/>
      <c r="P28" s="110" t="s">
        <v>383</v>
      </c>
    </row>
    <row r="29" spans="1:16" x14ac:dyDescent="0.2">
      <c r="A29" s="311">
        <v>23</v>
      </c>
      <c r="B29" s="116" t="s">
        <v>384</v>
      </c>
      <c r="C29" s="19" t="s">
        <v>372</v>
      </c>
      <c r="D29" s="100">
        <v>25883</v>
      </c>
      <c r="E29" s="80">
        <v>63116015</v>
      </c>
      <c r="F29" s="38" t="s">
        <v>366</v>
      </c>
      <c r="G29" s="110" t="s">
        <v>189</v>
      </c>
      <c r="H29" s="48">
        <v>10</v>
      </c>
      <c r="I29" s="39">
        <v>21200</v>
      </c>
      <c r="J29" s="228">
        <f t="shared" ref="J29:J31" si="11">SUM(K29+L29+M29+N29+O29)</f>
        <v>500</v>
      </c>
      <c r="K29" s="392"/>
      <c r="L29" s="193"/>
      <c r="M29" s="192"/>
      <c r="N29" s="193">
        <v>500</v>
      </c>
      <c r="O29" s="193"/>
      <c r="P29" s="426" t="s">
        <v>385</v>
      </c>
    </row>
    <row r="30" spans="1:16" x14ac:dyDescent="0.2">
      <c r="A30" s="311">
        <v>24</v>
      </c>
      <c r="B30" s="116" t="s">
        <v>389</v>
      </c>
      <c r="C30" s="19" t="s">
        <v>368</v>
      </c>
      <c r="D30" s="100">
        <v>25891</v>
      </c>
      <c r="E30" s="80">
        <v>63116015</v>
      </c>
      <c r="F30" s="38" t="s">
        <v>366</v>
      </c>
      <c r="G30" s="110" t="s">
        <v>189</v>
      </c>
      <c r="H30" s="48">
        <v>10</v>
      </c>
      <c r="I30" s="39">
        <v>21200</v>
      </c>
      <c r="J30" s="228">
        <f t="shared" si="11"/>
        <v>500</v>
      </c>
      <c r="K30" s="392"/>
      <c r="L30" s="193"/>
      <c r="M30" s="192"/>
      <c r="N30" s="193">
        <v>500</v>
      </c>
      <c r="O30" s="193"/>
      <c r="P30" s="426" t="s">
        <v>386</v>
      </c>
    </row>
    <row r="31" spans="1:16" x14ac:dyDescent="0.2">
      <c r="A31" s="311">
        <v>25</v>
      </c>
      <c r="B31" s="116" t="s">
        <v>390</v>
      </c>
      <c r="C31" s="19" t="s">
        <v>372</v>
      </c>
      <c r="D31" s="100">
        <v>25895</v>
      </c>
      <c r="E31" s="80">
        <v>63116015</v>
      </c>
      <c r="F31" s="38" t="s">
        <v>366</v>
      </c>
      <c r="G31" s="110" t="s">
        <v>189</v>
      </c>
      <c r="H31" s="48">
        <v>10</v>
      </c>
      <c r="I31" s="39">
        <v>21200</v>
      </c>
      <c r="J31" s="228">
        <f t="shared" si="11"/>
        <v>500</v>
      </c>
      <c r="K31" s="392"/>
      <c r="L31" s="193"/>
      <c r="M31" s="192"/>
      <c r="N31" s="193">
        <v>500</v>
      </c>
      <c r="O31" s="193"/>
      <c r="P31" s="426" t="s">
        <v>387</v>
      </c>
    </row>
    <row r="32" spans="1:16" x14ac:dyDescent="0.2">
      <c r="A32" s="311">
        <v>26</v>
      </c>
      <c r="B32" s="116" t="s">
        <v>391</v>
      </c>
      <c r="C32" s="19" t="s">
        <v>256</v>
      </c>
      <c r="D32" s="100">
        <v>25897</v>
      </c>
      <c r="E32" s="80">
        <v>63116015</v>
      </c>
      <c r="F32" s="38" t="s">
        <v>366</v>
      </c>
      <c r="G32" s="110" t="s">
        <v>189</v>
      </c>
      <c r="H32" s="48">
        <v>10</v>
      </c>
      <c r="I32" s="39">
        <v>21200</v>
      </c>
      <c r="J32" s="228">
        <f t="shared" ref="J32" si="12">SUM(K32+L32+M32+N32+O32)</f>
        <v>500</v>
      </c>
      <c r="K32" s="392"/>
      <c r="L32" s="193"/>
      <c r="M32" s="192"/>
      <c r="N32" s="193">
        <v>500</v>
      </c>
      <c r="O32" s="193"/>
      <c r="P32" s="426" t="s">
        <v>388</v>
      </c>
    </row>
    <row r="33" spans="1:16" x14ac:dyDescent="0.2">
      <c r="A33" s="311">
        <v>27</v>
      </c>
      <c r="B33" s="116" t="s">
        <v>392</v>
      </c>
      <c r="C33" s="19" t="s">
        <v>393</v>
      </c>
      <c r="D33" s="100">
        <v>25901</v>
      </c>
      <c r="E33" s="80">
        <v>63116015</v>
      </c>
      <c r="F33" s="38" t="s">
        <v>366</v>
      </c>
      <c r="G33" s="110" t="s">
        <v>395</v>
      </c>
      <c r="H33" s="48">
        <v>10</v>
      </c>
      <c r="I33" s="33">
        <v>22298</v>
      </c>
      <c r="J33" s="228">
        <f t="shared" ref="J33" si="13">SUM(K33+L33+M33+N33+O33)</f>
        <v>200</v>
      </c>
      <c r="K33" s="392"/>
      <c r="L33" s="193"/>
      <c r="M33" s="192"/>
      <c r="N33" s="193">
        <v>200</v>
      </c>
      <c r="O33" s="193"/>
      <c r="P33" s="426" t="s">
        <v>394</v>
      </c>
    </row>
    <row r="34" spans="1:16" x14ac:dyDescent="0.2">
      <c r="A34" s="311">
        <v>28</v>
      </c>
      <c r="B34" s="116" t="s">
        <v>396</v>
      </c>
      <c r="C34" s="19" t="s">
        <v>397</v>
      </c>
      <c r="D34" s="100">
        <v>25905</v>
      </c>
      <c r="E34" s="80">
        <v>63116015</v>
      </c>
      <c r="F34" s="38" t="s">
        <v>366</v>
      </c>
      <c r="G34" s="110" t="s">
        <v>395</v>
      </c>
      <c r="H34" s="48">
        <v>10</v>
      </c>
      <c r="I34" s="33">
        <v>22298</v>
      </c>
      <c r="J34" s="228">
        <f t="shared" ref="J34" si="14">SUM(K34+L34+M34+N34+O34)</f>
        <v>200</v>
      </c>
      <c r="K34" s="392"/>
      <c r="L34" s="193"/>
      <c r="M34" s="192"/>
      <c r="N34" s="193">
        <v>200</v>
      </c>
      <c r="O34" s="193"/>
      <c r="P34" s="426" t="s">
        <v>398</v>
      </c>
    </row>
    <row r="35" spans="1:16" x14ac:dyDescent="0.2">
      <c r="A35" s="311">
        <v>29</v>
      </c>
      <c r="B35" s="116" t="s">
        <v>399</v>
      </c>
      <c r="C35" s="19" t="s">
        <v>400</v>
      </c>
      <c r="D35" s="100">
        <v>25919</v>
      </c>
      <c r="E35" s="80">
        <v>63116015</v>
      </c>
      <c r="F35" s="38" t="s">
        <v>366</v>
      </c>
      <c r="G35" s="110" t="s">
        <v>395</v>
      </c>
      <c r="H35" s="48">
        <v>10</v>
      </c>
      <c r="I35" s="33">
        <v>22298</v>
      </c>
      <c r="J35" s="228">
        <f t="shared" ref="J35:J37" si="15">SUM(K35+L35+M35+N35+O35)</f>
        <v>200</v>
      </c>
      <c r="K35" s="392"/>
      <c r="L35" s="193"/>
      <c r="M35" s="192"/>
      <c r="N35" s="193">
        <v>200</v>
      </c>
      <c r="O35" s="193"/>
      <c r="P35" s="426" t="s">
        <v>401</v>
      </c>
    </row>
    <row r="36" spans="1:16" x14ac:dyDescent="0.2">
      <c r="A36" s="311">
        <v>30</v>
      </c>
      <c r="B36" s="273" t="s">
        <v>403</v>
      </c>
      <c r="C36" s="38" t="s">
        <v>256</v>
      </c>
      <c r="D36" s="24">
        <v>25929</v>
      </c>
      <c r="E36" s="80">
        <v>63116015</v>
      </c>
      <c r="F36" s="38" t="s">
        <v>366</v>
      </c>
      <c r="G36" s="110" t="s">
        <v>395</v>
      </c>
      <c r="H36" s="48">
        <v>10</v>
      </c>
      <c r="I36" s="33">
        <v>22298</v>
      </c>
      <c r="J36" s="228">
        <f t="shared" si="15"/>
        <v>200</v>
      </c>
      <c r="K36" s="392"/>
      <c r="L36" s="193"/>
      <c r="M36" s="192"/>
      <c r="N36" s="193">
        <v>200</v>
      </c>
      <c r="O36" s="193"/>
      <c r="P36" s="110" t="s">
        <v>402</v>
      </c>
    </row>
    <row r="37" spans="1:16" ht="14.25" customHeight="1" x14ac:dyDescent="0.2">
      <c r="A37" s="311">
        <v>31</v>
      </c>
      <c r="B37" s="271" t="s">
        <v>404</v>
      </c>
      <c r="C37" s="68" t="s">
        <v>256</v>
      </c>
      <c r="D37" s="40">
        <v>25941</v>
      </c>
      <c r="E37" s="80">
        <v>63116015</v>
      </c>
      <c r="F37" s="38" t="s">
        <v>366</v>
      </c>
      <c r="G37" s="110" t="s">
        <v>395</v>
      </c>
      <c r="H37" s="48">
        <v>10</v>
      </c>
      <c r="I37" s="33">
        <v>22298</v>
      </c>
      <c r="J37" s="228">
        <f t="shared" si="15"/>
        <v>200</v>
      </c>
      <c r="K37" s="392"/>
      <c r="L37" s="193"/>
      <c r="M37" s="192"/>
      <c r="N37" s="193">
        <v>200</v>
      </c>
      <c r="O37" s="193"/>
      <c r="P37" s="299" t="s">
        <v>405</v>
      </c>
    </row>
    <row r="38" spans="1:16" ht="14.25" customHeight="1" x14ac:dyDescent="0.2">
      <c r="A38" s="311">
        <v>32</v>
      </c>
      <c r="B38" s="116" t="s">
        <v>406</v>
      </c>
      <c r="C38" s="19" t="s">
        <v>256</v>
      </c>
      <c r="D38" s="100">
        <v>25958</v>
      </c>
      <c r="E38" s="80">
        <v>63116015</v>
      </c>
      <c r="F38" s="38" t="s">
        <v>366</v>
      </c>
      <c r="G38" s="110" t="s">
        <v>395</v>
      </c>
      <c r="H38" s="48">
        <v>10</v>
      </c>
      <c r="I38" s="33">
        <v>22298</v>
      </c>
      <c r="J38" s="228">
        <f>SUM(K38+L38+M38+N38+O38)</f>
        <v>200</v>
      </c>
      <c r="K38" s="392"/>
      <c r="L38" s="193"/>
      <c r="M38" s="192"/>
      <c r="N38" s="193">
        <v>200</v>
      </c>
      <c r="O38" s="193"/>
      <c r="P38" s="299" t="s">
        <v>411</v>
      </c>
    </row>
    <row r="39" spans="1:16" ht="14.25" customHeight="1" x14ac:dyDescent="0.2">
      <c r="A39" s="311">
        <v>33</v>
      </c>
      <c r="B39" s="322" t="s">
        <v>407</v>
      </c>
      <c r="C39" s="321" t="s">
        <v>408</v>
      </c>
      <c r="D39" s="40">
        <v>26663</v>
      </c>
      <c r="E39" s="80">
        <v>63116015</v>
      </c>
      <c r="F39" s="38" t="s">
        <v>409</v>
      </c>
      <c r="G39" s="110" t="s">
        <v>395</v>
      </c>
      <c r="H39" s="48">
        <v>10</v>
      </c>
      <c r="I39" s="33">
        <v>22298</v>
      </c>
      <c r="J39" s="228">
        <f t="shared" ref="J39" si="16">SUM(K39+L39+M39+N39+O39)</f>
        <v>200</v>
      </c>
      <c r="K39" s="392"/>
      <c r="L39" s="193"/>
      <c r="M39" s="192"/>
      <c r="N39" s="193">
        <v>200</v>
      </c>
      <c r="O39" s="193"/>
      <c r="P39" s="299" t="s">
        <v>410</v>
      </c>
    </row>
    <row r="40" spans="1:16" ht="14.25" customHeight="1" x14ac:dyDescent="0.2">
      <c r="A40" s="311">
        <v>34</v>
      </c>
      <c r="B40" s="116" t="s">
        <v>412</v>
      </c>
      <c r="C40" s="19" t="s">
        <v>413</v>
      </c>
      <c r="D40" s="100">
        <v>26773</v>
      </c>
      <c r="E40" s="80">
        <v>63116015</v>
      </c>
      <c r="F40" s="38" t="s">
        <v>409</v>
      </c>
      <c r="G40" s="110" t="s">
        <v>395</v>
      </c>
      <c r="H40" s="48">
        <v>10</v>
      </c>
      <c r="I40" s="33">
        <v>22298</v>
      </c>
      <c r="J40" s="228">
        <f t="shared" ref="J40:J50" si="17">SUM(K40+L40+M40+N40+O40)</f>
        <v>200</v>
      </c>
      <c r="K40" s="392"/>
      <c r="L40" s="193"/>
      <c r="M40" s="192"/>
      <c r="N40" s="193">
        <v>200</v>
      </c>
      <c r="O40" s="193"/>
      <c r="P40" s="299" t="s">
        <v>414</v>
      </c>
    </row>
    <row r="41" spans="1:16" ht="14.25" customHeight="1" x14ac:dyDescent="0.2">
      <c r="A41" s="311">
        <v>35</v>
      </c>
      <c r="B41" s="271" t="s">
        <v>416</v>
      </c>
      <c r="C41" s="68" t="s">
        <v>413</v>
      </c>
      <c r="D41" s="40">
        <v>26862</v>
      </c>
      <c r="E41" s="80">
        <v>63116015</v>
      </c>
      <c r="F41" s="38" t="s">
        <v>409</v>
      </c>
      <c r="G41" s="110" t="s">
        <v>395</v>
      </c>
      <c r="H41" s="48">
        <v>10</v>
      </c>
      <c r="I41" s="33">
        <v>22298</v>
      </c>
      <c r="J41" s="228">
        <f t="shared" si="17"/>
        <v>200</v>
      </c>
      <c r="K41" s="392"/>
      <c r="L41" s="193"/>
      <c r="M41" s="192"/>
      <c r="N41" s="193">
        <v>200</v>
      </c>
      <c r="O41" s="189"/>
      <c r="P41" s="110" t="s">
        <v>415</v>
      </c>
    </row>
    <row r="42" spans="1:16" ht="14.25" customHeight="1" x14ac:dyDescent="0.2">
      <c r="A42" s="311">
        <v>36</v>
      </c>
      <c r="B42" s="271" t="s">
        <v>417</v>
      </c>
      <c r="C42" s="68" t="s">
        <v>413</v>
      </c>
      <c r="D42" s="40">
        <v>26982</v>
      </c>
      <c r="E42" s="80">
        <v>63116015</v>
      </c>
      <c r="F42" s="38" t="s">
        <v>409</v>
      </c>
      <c r="G42" s="110" t="s">
        <v>395</v>
      </c>
      <c r="H42" s="48">
        <v>10</v>
      </c>
      <c r="I42" s="33">
        <v>22298</v>
      </c>
      <c r="J42" s="228">
        <f t="shared" si="17"/>
        <v>200</v>
      </c>
      <c r="K42" s="392"/>
      <c r="L42" s="193"/>
      <c r="M42" s="192"/>
      <c r="N42" s="193">
        <v>200</v>
      </c>
      <c r="O42" s="189"/>
      <c r="P42" s="110" t="s">
        <v>418</v>
      </c>
    </row>
    <row r="43" spans="1:16" ht="14.25" customHeight="1" x14ac:dyDescent="0.2">
      <c r="A43" s="311">
        <v>37</v>
      </c>
      <c r="B43" s="271" t="s">
        <v>419</v>
      </c>
      <c r="C43" s="68" t="s">
        <v>256</v>
      </c>
      <c r="D43" s="40">
        <v>27024</v>
      </c>
      <c r="E43" s="80">
        <v>63116015</v>
      </c>
      <c r="F43" s="38" t="s">
        <v>409</v>
      </c>
      <c r="G43" s="110" t="s">
        <v>395</v>
      </c>
      <c r="H43" s="48">
        <v>10</v>
      </c>
      <c r="I43" s="33">
        <v>22298</v>
      </c>
      <c r="J43" s="228">
        <f t="shared" si="17"/>
        <v>200</v>
      </c>
      <c r="K43" s="392"/>
      <c r="L43" s="193"/>
      <c r="M43" s="192"/>
      <c r="N43" s="193">
        <v>200</v>
      </c>
      <c r="O43" s="189"/>
      <c r="P43" s="110" t="s">
        <v>672</v>
      </c>
    </row>
    <row r="44" spans="1:16" ht="14.25" customHeight="1" x14ac:dyDescent="0.2">
      <c r="A44" s="311">
        <v>38</v>
      </c>
      <c r="B44" s="271" t="s">
        <v>422</v>
      </c>
      <c r="C44" s="68" t="s">
        <v>188</v>
      </c>
      <c r="D44" s="40">
        <v>27070</v>
      </c>
      <c r="E44" s="80">
        <v>63116015</v>
      </c>
      <c r="F44" s="38" t="s">
        <v>409</v>
      </c>
      <c r="G44" s="110" t="s">
        <v>189</v>
      </c>
      <c r="H44" s="48">
        <v>10</v>
      </c>
      <c r="I44" s="39">
        <v>21200</v>
      </c>
      <c r="J44" s="228">
        <f t="shared" ref="J44:J45" si="18">SUM(K44+L44+M44+N44+O44)</f>
        <v>500</v>
      </c>
      <c r="K44" s="392"/>
      <c r="L44" s="193"/>
      <c r="M44" s="192"/>
      <c r="N44" s="193">
        <v>500</v>
      </c>
      <c r="O44" s="193"/>
      <c r="P44" s="426" t="s">
        <v>420</v>
      </c>
    </row>
    <row r="45" spans="1:16" ht="14.25" customHeight="1" x14ac:dyDescent="0.2">
      <c r="A45" s="311">
        <v>39</v>
      </c>
      <c r="B45" s="271" t="s">
        <v>423</v>
      </c>
      <c r="C45" s="68" t="s">
        <v>216</v>
      </c>
      <c r="D45" s="40">
        <v>27085</v>
      </c>
      <c r="E45" s="80">
        <v>63116015</v>
      </c>
      <c r="F45" s="38" t="s">
        <v>409</v>
      </c>
      <c r="G45" s="110" t="s">
        <v>189</v>
      </c>
      <c r="H45" s="48">
        <v>10</v>
      </c>
      <c r="I45" s="39">
        <v>21200</v>
      </c>
      <c r="J45" s="228">
        <f t="shared" si="18"/>
        <v>400</v>
      </c>
      <c r="K45" s="392"/>
      <c r="L45" s="193"/>
      <c r="M45" s="192"/>
      <c r="N45" s="193">
        <v>400</v>
      </c>
      <c r="O45" s="193"/>
      <c r="P45" s="426" t="s">
        <v>421</v>
      </c>
    </row>
    <row r="46" spans="1:16" ht="14.25" customHeight="1" x14ac:dyDescent="0.2">
      <c r="A46" s="311">
        <v>40</v>
      </c>
      <c r="B46" s="271" t="s">
        <v>424</v>
      </c>
      <c r="C46" s="68" t="s">
        <v>256</v>
      </c>
      <c r="D46" s="40">
        <v>27101</v>
      </c>
      <c r="E46" s="80">
        <v>63116015</v>
      </c>
      <c r="F46" s="38" t="s">
        <v>409</v>
      </c>
      <c r="G46" s="110" t="s">
        <v>395</v>
      </c>
      <c r="H46" s="48">
        <v>10</v>
      </c>
      <c r="I46" s="33">
        <v>22298</v>
      </c>
      <c r="J46" s="228">
        <f t="shared" si="17"/>
        <v>200</v>
      </c>
      <c r="K46" s="392"/>
      <c r="L46" s="193"/>
      <c r="M46" s="192"/>
      <c r="N46" s="193">
        <v>200</v>
      </c>
      <c r="O46" s="189"/>
      <c r="P46" s="110" t="s">
        <v>426</v>
      </c>
    </row>
    <row r="47" spans="1:16" ht="14.25" customHeight="1" x14ac:dyDescent="0.2">
      <c r="A47" s="311">
        <v>41</v>
      </c>
      <c r="B47" s="271" t="s">
        <v>425</v>
      </c>
      <c r="C47" s="68" t="s">
        <v>256</v>
      </c>
      <c r="D47" s="40">
        <v>27115</v>
      </c>
      <c r="E47" s="80">
        <v>63116015</v>
      </c>
      <c r="F47" s="38" t="s">
        <v>409</v>
      </c>
      <c r="G47" s="110" t="s">
        <v>395</v>
      </c>
      <c r="H47" s="48">
        <v>10</v>
      </c>
      <c r="I47" s="33">
        <v>22298</v>
      </c>
      <c r="J47" s="228">
        <f t="shared" si="17"/>
        <v>200</v>
      </c>
      <c r="K47" s="392"/>
      <c r="L47" s="193"/>
      <c r="M47" s="192"/>
      <c r="N47" s="193">
        <v>200</v>
      </c>
      <c r="O47" s="189"/>
      <c r="P47" s="110" t="s">
        <v>427</v>
      </c>
    </row>
    <row r="48" spans="1:16" ht="14.25" customHeight="1" x14ac:dyDescent="0.2">
      <c r="A48" s="311">
        <v>42</v>
      </c>
      <c r="B48" s="271" t="s">
        <v>429</v>
      </c>
      <c r="C48" s="68" t="s">
        <v>413</v>
      </c>
      <c r="D48" s="40">
        <v>27180</v>
      </c>
      <c r="E48" s="80">
        <v>63116015</v>
      </c>
      <c r="F48" s="38" t="s">
        <v>409</v>
      </c>
      <c r="G48" s="110" t="s">
        <v>395</v>
      </c>
      <c r="H48" s="48">
        <v>10</v>
      </c>
      <c r="I48" s="33">
        <v>22298</v>
      </c>
      <c r="J48" s="228">
        <f t="shared" si="17"/>
        <v>200</v>
      </c>
      <c r="K48" s="392"/>
      <c r="L48" s="193"/>
      <c r="M48" s="192"/>
      <c r="N48" s="193">
        <v>200</v>
      </c>
      <c r="O48" s="189"/>
      <c r="P48" s="110" t="s">
        <v>428</v>
      </c>
    </row>
    <row r="49" spans="1:16" ht="14.25" customHeight="1" x14ac:dyDescent="0.2">
      <c r="A49" s="311">
        <v>43</v>
      </c>
      <c r="B49" s="271" t="s">
        <v>430</v>
      </c>
      <c r="C49" s="68" t="s">
        <v>413</v>
      </c>
      <c r="D49" s="40">
        <v>27225</v>
      </c>
      <c r="E49" s="80">
        <v>63116015</v>
      </c>
      <c r="F49" s="38" t="s">
        <v>409</v>
      </c>
      <c r="G49" s="110" t="s">
        <v>395</v>
      </c>
      <c r="H49" s="48">
        <v>10</v>
      </c>
      <c r="I49" s="33">
        <v>22298</v>
      </c>
      <c r="J49" s="228">
        <f t="shared" si="17"/>
        <v>200</v>
      </c>
      <c r="K49" s="392"/>
      <c r="L49" s="193"/>
      <c r="M49" s="192"/>
      <c r="N49" s="193">
        <v>200</v>
      </c>
      <c r="O49" s="437"/>
      <c r="P49" s="299" t="s">
        <v>431</v>
      </c>
    </row>
    <row r="50" spans="1:16" ht="14.25" customHeight="1" x14ac:dyDescent="0.2">
      <c r="A50" s="311">
        <v>44</v>
      </c>
      <c r="B50" s="271" t="s">
        <v>432</v>
      </c>
      <c r="C50" s="68" t="s">
        <v>368</v>
      </c>
      <c r="D50" s="40">
        <v>27275</v>
      </c>
      <c r="E50" s="80">
        <v>63116015</v>
      </c>
      <c r="F50" s="38" t="s">
        <v>409</v>
      </c>
      <c r="G50" s="110" t="s">
        <v>395</v>
      </c>
      <c r="H50" s="48">
        <v>10</v>
      </c>
      <c r="I50" s="33">
        <v>22298</v>
      </c>
      <c r="J50" s="228">
        <f t="shared" si="17"/>
        <v>200</v>
      </c>
      <c r="K50" s="392"/>
      <c r="L50" s="193"/>
      <c r="M50" s="192"/>
      <c r="N50" s="193">
        <v>200</v>
      </c>
      <c r="O50" s="437"/>
      <c r="P50" s="299" t="s">
        <v>433</v>
      </c>
    </row>
    <row r="51" spans="1:16" ht="14.25" customHeight="1" x14ac:dyDescent="0.2">
      <c r="A51" s="311">
        <v>45</v>
      </c>
      <c r="B51" s="271" t="s">
        <v>434</v>
      </c>
      <c r="C51" s="68" t="s">
        <v>435</v>
      </c>
      <c r="D51" s="40">
        <v>27284</v>
      </c>
      <c r="E51" s="80">
        <v>63116015</v>
      </c>
      <c r="F51" s="38" t="s">
        <v>409</v>
      </c>
      <c r="G51" s="110" t="s">
        <v>395</v>
      </c>
      <c r="H51" s="48">
        <v>10</v>
      </c>
      <c r="I51" s="33">
        <v>22298</v>
      </c>
      <c r="J51" s="228">
        <f t="shared" ref="J51:J61" si="19">SUM(K51+L51+M51+N51+O51)</f>
        <v>200</v>
      </c>
      <c r="K51" s="392"/>
      <c r="L51" s="193"/>
      <c r="M51" s="192"/>
      <c r="N51" s="193">
        <v>200</v>
      </c>
      <c r="O51" s="193"/>
      <c r="P51" s="426" t="s">
        <v>436</v>
      </c>
    </row>
    <row r="52" spans="1:16" ht="14.25" customHeight="1" x14ac:dyDescent="0.2">
      <c r="A52" s="311">
        <v>46</v>
      </c>
      <c r="B52" s="271" t="s">
        <v>437</v>
      </c>
      <c r="C52" s="68" t="s">
        <v>435</v>
      </c>
      <c r="D52" s="40">
        <v>27325</v>
      </c>
      <c r="E52" s="80">
        <v>63116015</v>
      </c>
      <c r="F52" s="38" t="s">
        <v>409</v>
      </c>
      <c r="G52" s="110" t="s">
        <v>395</v>
      </c>
      <c r="H52" s="48">
        <v>10</v>
      </c>
      <c r="I52" s="33">
        <v>22298</v>
      </c>
      <c r="J52" s="228">
        <f t="shared" si="19"/>
        <v>200</v>
      </c>
      <c r="K52" s="392"/>
      <c r="L52" s="193"/>
      <c r="M52" s="192"/>
      <c r="N52" s="193">
        <v>200</v>
      </c>
      <c r="O52" s="193"/>
      <c r="P52" s="426" t="s">
        <v>438</v>
      </c>
    </row>
    <row r="53" spans="1:16" ht="14.25" customHeight="1" x14ac:dyDescent="0.2">
      <c r="A53" s="311">
        <v>47</v>
      </c>
      <c r="B53" s="271" t="s">
        <v>439</v>
      </c>
      <c r="C53" s="68" t="s">
        <v>435</v>
      </c>
      <c r="D53" s="40">
        <v>27350</v>
      </c>
      <c r="E53" s="80">
        <v>63116015</v>
      </c>
      <c r="F53" s="38" t="s">
        <v>409</v>
      </c>
      <c r="G53" s="110" t="s">
        <v>395</v>
      </c>
      <c r="H53" s="48">
        <v>10</v>
      </c>
      <c r="I53" s="33">
        <v>22298</v>
      </c>
      <c r="J53" s="228">
        <f t="shared" si="19"/>
        <v>200</v>
      </c>
      <c r="K53" s="392"/>
      <c r="L53" s="193"/>
      <c r="M53" s="192"/>
      <c r="N53" s="193">
        <v>200</v>
      </c>
      <c r="O53" s="193"/>
      <c r="P53" s="299" t="s">
        <v>440</v>
      </c>
    </row>
    <row r="54" spans="1:16" ht="14.25" customHeight="1" x14ac:dyDescent="0.2">
      <c r="A54" s="311">
        <v>48</v>
      </c>
      <c r="B54" s="271" t="s">
        <v>441</v>
      </c>
      <c r="C54" s="68" t="s">
        <v>435</v>
      </c>
      <c r="D54" s="40">
        <v>27373</v>
      </c>
      <c r="E54" s="80">
        <v>63116015</v>
      </c>
      <c r="F54" s="38" t="s">
        <v>409</v>
      </c>
      <c r="G54" s="110" t="s">
        <v>395</v>
      </c>
      <c r="H54" s="48">
        <v>10</v>
      </c>
      <c r="I54" s="33">
        <v>22298</v>
      </c>
      <c r="J54" s="228">
        <f t="shared" si="19"/>
        <v>200</v>
      </c>
      <c r="K54" s="392"/>
      <c r="L54" s="193"/>
      <c r="M54" s="192"/>
      <c r="N54" s="193">
        <v>200</v>
      </c>
      <c r="O54" s="193"/>
      <c r="P54" s="299" t="s">
        <v>442</v>
      </c>
    </row>
    <row r="55" spans="1:16" ht="14.25" customHeight="1" x14ac:dyDescent="0.2">
      <c r="A55" s="311">
        <v>49</v>
      </c>
      <c r="B55" s="271" t="s">
        <v>443</v>
      </c>
      <c r="C55" s="68" t="s">
        <v>400</v>
      </c>
      <c r="D55" s="40">
        <v>27384</v>
      </c>
      <c r="E55" s="80">
        <v>63116015</v>
      </c>
      <c r="F55" s="38" t="s">
        <v>409</v>
      </c>
      <c r="G55" s="110" t="s">
        <v>395</v>
      </c>
      <c r="H55" s="48">
        <v>10</v>
      </c>
      <c r="I55" s="33">
        <v>22298</v>
      </c>
      <c r="J55" s="228">
        <f t="shared" si="19"/>
        <v>200</v>
      </c>
      <c r="K55" s="392"/>
      <c r="L55" s="193"/>
      <c r="M55" s="192"/>
      <c r="N55" s="193">
        <v>200</v>
      </c>
      <c r="O55" s="193"/>
      <c r="P55" s="299" t="s">
        <v>444</v>
      </c>
    </row>
    <row r="56" spans="1:16" ht="14.25" customHeight="1" x14ac:dyDescent="0.2">
      <c r="A56" s="311">
        <v>50</v>
      </c>
      <c r="B56" s="322" t="s">
        <v>445</v>
      </c>
      <c r="C56" s="321" t="s">
        <v>400</v>
      </c>
      <c r="D56" s="40">
        <v>27438</v>
      </c>
      <c r="E56" s="80">
        <v>63116015</v>
      </c>
      <c r="F56" s="38" t="s">
        <v>409</v>
      </c>
      <c r="G56" s="110" t="s">
        <v>395</v>
      </c>
      <c r="H56" s="48">
        <v>10</v>
      </c>
      <c r="I56" s="33">
        <v>22298</v>
      </c>
      <c r="J56" s="228">
        <f t="shared" si="19"/>
        <v>200</v>
      </c>
      <c r="K56" s="392"/>
      <c r="L56" s="193"/>
      <c r="M56" s="192"/>
      <c r="N56" s="193">
        <v>200</v>
      </c>
      <c r="O56" s="193"/>
      <c r="P56" s="299" t="s">
        <v>446</v>
      </c>
    </row>
    <row r="57" spans="1:16" ht="14.25" customHeight="1" x14ac:dyDescent="0.2">
      <c r="A57" s="311">
        <v>51</v>
      </c>
      <c r="B57" s="322" t="s">
        <v>447</v>
      </c>
      <c r="C57" s="321" t="s">
        <v>393</v>
      </c>
      <c r="D57" s="40">
        <v>27449</v>
      </c>
      <c r="E57" s="80">
        <v>63116015</v>
      </c>
      <c r="F57" s="38" t="s">
        <v>409</v>
      </c>
      <c r="G57" s="110" t="s">
        <v>395</v>
      </c>
      <c r="H57" s="48">
        <v>10</v>
      </c>
      <c r="I57" s="33">
        <v>22298</v>
      </c>
      <c r="J57" s="228">
        <f t="shared" si="19"/>
        <v>200</v>
      </c>
      <c r="K57" s="392"/>
      <c r="L57" s="193"/>
      <c r="M57" s="192"/>
      <c r="N57" s="193">
        <v>200</v>
      </c>
      <c r="O57" s="193"/>
      <c r="P57" s="299" t="s">
        <v>448</v>
      </c>
    </row>
    <row r="58" spans="1:16" ht="14.25" customHeight="1" x14ac:dyDescent="0.2">
      <c r="A58" s="311">
        <v>52</v>
      </c>
      <c r="B58" s="322" t="s">
        <v>449</v>
      </c>
      <c r="C58" s="321" t="s">
        <v>413</v>
      </c>
      <c r="D58" s="40">
        <v>27474</v>
      </c>
      <c r="E58" s="80">
        <v>63116015</v>
      </c>
      <c r="F58" s="38" t="s">
        <v>409</v>
      </c>
      <c r="G58" s="110" t="s">
        <v>395</v>
      </c>
      <c r="H58" s="48">
        <v>10</v>
      </c>
      <c r="I58" s="33">
        <v>22298</v>
      </c>
      <c r="J58" s="228">
        <f t="shared" si="19"/>
        <v>200</v>
      </c>
      <c r="K58" s="392"/>
      <c r="L58" s="193"/>
      <c r="M58" s="192"/>
      <c r="N58" s="193">
        <v>200</v>
      </c>
      <c r="O58" s="193"/>
      <c r="P58" s="299" t="s">
        <v>450</v>
      </c>
    </row>
    <row r="59" spans="1:16" ht="14.25" customHeight="1" x14ac:dyDescent="0.2">
      <c r="A59" s="311">
        <v>53</v>
      </c>
      <c r="B59" s="271" t="s">
        <v>453</v>
      </c>
      <c r="C59" s="68" t="s">
        <v>454</v>
      </c>
      <c r="D59" s="40">
        <v>27486</v>
      </c>
      <c r="E59" s="80">
        <v>63116015</v>
      </c>
      <c r="F59" s="38" t="s">
        <v>409</v>
      </c>
      <c r="G59" s="110" t="s">
        <v>395</v>
      </c>
      <c r="H59" s="48">
        <v>10</v>
      </c>
      <c r="I59" s="33">
        <v>22298</v>
      </c>
      <c r="J59" s="228">
        <f t="shared" si="19"/>
        <v>200</v>
      </c>
      <c r="K59" s="392"/>
      <c r="L59" s="193"/>
      <c r="M59" s="192"/>
      <c r="N59" s="193">
        <v>200</v>
      </c>
      <c r="O59" s="193"/>
      <c r="P59" s="299" t="s">
        <v>451</v>
      </c>
    </row>
    <row r="60" spans="1:16" ht="14.25" customHeight="1" x14ac:dyDescent="0.2">
      <c r="A60" s="311">
        <v>54</v>
      </c>
      <c r="B60" s="271" t="s">
        <v>455</v>
      </c>
      <c r="C60" s="321" t="s">
        <v>456</v>
      </c>
      <c r="D60" s="40">
        <v>27494</v>
      </c>
      <c r="E60" s="80">
        <v>63116015</v>
      </c>
      <c r="F60" s="38" t="s">
        <v>409</v>
      </c>
      <c r="G60" s="110" t="s">
        <v>395</v>
      </c>
      <c r="H60" s="48">
        <v>10</v>
      </c>
      <c r="I60" s="33">
        <v>22298</v>
      </c>
      <c r="J60" s="228">
        <f t="shared" si="19"/>
        <v>200</v>
      </c>
      <c r="K60" s="392"/>
      <c r="L60" s="193"/>
      <c r="M60" s="192"/>
      <c r="N60" s="193">
        <v>200</v>
      </c>
      <c r="O60" s="193"/>
      <c r="P60" s="193" t="s">
        <v>452</v>
      </c>
    </row>
    <row r="61" spans="1:16" ht="14.25" customHeight="1" x14ac:dyDescent="0.2">
      <c r="A61" s="311">
        <v>55</v>
      </c>
      <c r="B61" s="271" t="s">
        <v>457</v>
      </c>
      <c r="C61" s="321" t="s">
        <v>413</v>
      </c>
      <c r="D61" s="40">
        <v>27525</v>
      </c>
      <c r="E61" s="80">
        <v>63116015</v>
      </c>
      <c r="F61" s="38" t="s">
        <v>409</v>
      </c>
      <c r="G61" s="110" t="s">
        <v>395</v>
      </c>
      <c r="H61" s="48">
        <v>10</v>
      </c>
      <c r="I61" s="33">
        <v>22298</v>
      </c>
      <c r="J61" s="228">
        <f t="shared" si="19"/>
        <v>200</v>
      </c>
      <c r="K61" s="392"/>
      <c r="L61" s="193"/>
      <c r="M61" s="192"/>
      <c r="N61" s="193">
        <v>200</v>
      </c>
      <c r="O61" s="193"/>
      <c r="P61" s="299" t="s">
        <v>458</v>
      </c>
    </row>
    <row r="62" spans="1:16" ht="14.25" customHeight="1" x14ac:dyDescent="0.2">
      <c r="A62" s="311">
        <v>56</v>
      </c>
      <c r="B62" s="271" t="s">
        <v>461</v>
      </c>
      <c r="C62" s="68" t="s">
        <v>413</v>
      </c>
      <c r="D62" s="40">
        <v>27534</v>
      </c>
      <c r="E62" s="80">
        <v>63116015</v>
      </c>
      <c r="F62" s="38" t="s">
        <v>409</v>
      </c>
      <c r="G62" s="110" t="s">
        <v>395</v>
      </c>
      <c r="H62" s="48">
        <v>10</v>
      </c>
      <c r="I62" s="33">
        <v>22298</v>
      </c>
      <c r="J62" s="228">
        <f t="shared" ref="J62:J64" si="20">SUM(K62+L62+M62+N62+O62)</f>
        <v>200</v>
      </c>
      <c r="K62" s="392"/>
      <c r="L62" s="193"/>
      <c r="M62" s="192"/>
      <c r="N62" s="193">
        <v>200</v>
      </c>
      <c r="O62" s="193"/>
      <c r="P62" s="299" t="s">
        <v>459</v>
      </c>
    </row>
    <row r="63" spans="1:16" ht="14.25" customHeight="1" x14ac:dyDescent="0.2">
      <c r="A63" s="311">
        <v>57</v>
      </c>
      <c r="B63" s="271" t="s">
        <v>462</v>
      </c>
      <c r="C63" s="68" t="s">
        <v>413</v>
      </c>
      <c r="D63" s="40">
        <v>27539</v>
      </c>
      <c r="E63" s="80">
        <v>63116015</v>
      </c>
      <c r="F63" s="38" t="s">
        <v>409</v>
      </c>
      <c r="G63" s="110" t="s">
        <v>395</v>
      </c>
      <c r="H63" s="48">
        <v>10</v>
      </c>
      <c r="I63" s="33">
        <v>22298</v>
      </c>
      <c r="J63" s="228">
        <f t="shared" si="20"/>
        <v>200</v>
      </c>
      <c r="K63" s="392"/>
      <c r="L63" s="193"/>
      <c r="M63" s="192"/>
      <c r="N63" s="193">
        <v>200</v>
      </c>
      <c r="O63" s="193"/>
      <c r="P63" s="299" t="s">
        <v>460</v>
      </c>
    </row>
    <row r="64" spans="1:16" ht="14.25" customHeight="1" x14ac:dyDescent="0.2">
      <c r="A64" s="311">
        <v>58</v>
      </c>
      <c r="B64" s="271" t="s">
        <v>463</v>
      </c>
      <c r="C64" s="68" t="s">
        <v>413</v>
      </c>
      <c r="D64" s="40">
        <v>27657</v>
      </c>
      <c r="E64" s="80">
        <v>63116015</v>
      </c>
      <c r="F64" s="38" t="s">
        <v>409</v>
      </c>
      <c r="G64" s="110" t="s">
        <v>395</v>
      </c>
      <c r="H64" s="48">
        <v>10</v>
      </c>
      <c r="I64" s="33">
        <v>22298</v>
      </c>
      <c r="J64" s="228">
        <f t="shared" si="20"/>
        <v>200</v>
      </c>
      <c r="K64" s="392"/>
      <c r="L64" s="193"/>
      <c r="M64" s="192"/>
      <c r="N64" s="193">
        <v>200</v>
      </c>
      <c r="O64" s="193"/>
      <c r="P64" s="299" t="s">
        <v>464</v>
      </c>
    </row>
    <row r="65" spans="1:16" ht="14.25" customHeight="1" x14ac:dyDescent="0.2">
      <c r="A65" s="311">
        <v>59</v>
      </c>
      <c r="B65" s="271" t="s">
        <v>465</v>
      </c>
      <c r="C65" s="68" t="s">
        <v>466</v>
      </c>
      <c r="D65" s="40">
        <v>27671</v>
      </c>
      <c r="E65" s="80">
        <v>63116015</v>
      </c>
      <c r="F65" s="38" t="s">
        <v>409</v>
      </c>
      <c r="G65" s="110" t="s">
        <v>395</v>
      </c>
      <c r="H65" s="48">
        <v>10</v>
      </c>
      <c r="I65" s="33">
        <v>22298</v>
      </c>
      <c r="J65" s="228">
        <f t="shared" ref="J65:J95" si="21">SUM(K65+L65+M65+N65+O65)</f>
        <v>200</v>
      </c>
      <c r="K65" s="392"/>
      <c r="L65" s="193"/>
      <c r="M65" s="192"/>
      <c r="N65" s="193">
        <v>200</v>
      </c>
      <c r="O65" s="193"/>
      <c r="P65" s="299" t="s">
        <v>467</v>
      </c>
    </row>
    <row r="66" spans="1:16" ht="14.25" customHeight="1" x14ac:dyDescent="0.2">
      <c r="A66" s="311">
        <v>60</v>
      </c>
      <c r="B66" s="271" t="s">
        <v>465</v>
      </c>
      <c r="C66" s="68" t="s">
        <v>368</v>
      </c>
      <c r="D66" s="40">
        <v>27695</v>
      </c>
      <c r="E66" s="80">
        <v>63116015</v>
      </c>
      <c r="F66" s="38" t="s">
        <v>409</v>
      </c>
      <c r="G66" s="110" t="s">
        <v>395</v>
      </c>
      <c r="H66" s="48">
        <v>10</v>
      </c>
      <c r="I66" s="33">
        <v>22298</v>
      </c>
      <c r="J66" s="228">
        <f t="shared" si="21"/>
        <v>200</v>
      </c>
      <c r="K66" s="392"/>
      <c r="L66" s="193"/>
      <c r="M66" s="192"/>
      <c r="N66" s="193">
        <v>200</v>
      </c>
      <c r="O66" s="193"/>
      <c r="P66" s="299" t="s">
        <v>468</v>
      </c>
    </row>
    <row r="67" spans="1:16" ht="14.25" customHeight="1" x14ac:dyDescent="0.2">
      <c r="A67" s="311">
        <v>61</v>
      </c>
      <c r="B67" s="271" t="s">
        <v>469</v>
      </c>
      <c r="C67" s="68" t="s">
        <v>470</v>
      </c>
      <c r="D67" s="40">
        <v>27707</v>
      </c>
      <c r="E67" s="80">
        <v>63116015</v>
      </c>
      <c r="F67" s="38" t="s">
        <v>409</v>
      </c>
      <c r="G67" s="110" t="s">
        <v>395</v>
      </c>
      <c r="H67" s="48">
        <v>10</v>
      </c>
      <c r="I67" s="33">
        <v>22298</v>
      </c>
      <c r="J67" s="228">
        <f t="shared" si="21"/>
        <v>200</v>
      </c>
      <c r="K67" s="392"/>
      <c r="L67" s="193"/>
      <c r="M67" s="192"/>
      <c r="N67" s="193">
        <v>200</v>
      </c>
      <c r="O67" s="193"/>
      <c r="P67" s="299" t="s">
        <v>471</v>
      </c>
    </row>
    <row r="68" spans="1:16" ht="14.25" customHeight="1" x14ac:dyDescent="0.2">
      <c r="A68" s="311">
        <v>62</v>
      </c>
      <c r="B68" s="271" t="s">
        <v>472</v>
      </c>
      <c r="C68" s="68" t="s">
        <v>408</v>
      </c>
      <c r="D68" s="40">
        <v>27715</v>
      </c>
      <c r="E68" s="80">
        <v>63116015</v>
      </c>
      <c r="F68" s="38" t="s">
        <v>409</v>
      </c>
      <c r="G68" s="110" t="s">
        <v>395</v>
      </c>
      <c r="H68" s="48">
        <v>10</v>
      </c>
      <c r="I68" s="33">
        <v>22298</v>
      </c>
      <c r="J68" s="228">
        <f t="shared" si="21"/>
        <v>200</v>
      </c>
      <c r="K68" s="392"/>
      <c r="L68" s="193"/>
      <c r="M68" s="192"/>
      <c r="N68" s="193">
        <v>200</v>
      </c>
      <c r="O68" s="193"/>
      <c r="P68" s="299" t="s">
        <v>473</v>
      </c>
    </row>
    <row r="69" spans="1:16" ht="14.25" customHeight="1" x14ac:dyDescent="0.2">
      <c r="A69" s="311">
        <v>63</v>
      </c>
      <c r="B69" s="271" t="s">
        <v>474</v>
      </c>
      <c r="C69" s="68" t="s">
        <v>475</v>
      </c>
      <c r="D69" s="40">
        <v>27724</v>
      </c>
      <c r="E69" s="80">
        <v>63116015</v>
      </c>
      <c r="F69" s="38" t="s">
        <v>409</v>
      </c>
      <c r="G69" s="110" t="s">
        <v>395</v>
      </c>
      <c r="H69" s="48">
        <v>10</v>
      </c>
      <c r="I69" s="33">
        <v>22298</v>
      </c>
      <c r="J69" s="228">
        <f t="shared" si="21"/>
        <v>200</v>
      </c>
      <c r="K69" s="392"/>
      <c r="L69" s="193"/>
      <c r="M69" s="192"/>
      <c r="N69" s="193">
        <v>200</v>
      </c>
      <c r="O69" s="193"/>
      <c r="P69" s="299" t="s">
        <v>476</v>
      </c>
    </row>
    <row r="70" spans="1:16" ht="14.25" customHeight="1" x14ac:dyDescent="0.2">
      <c r="A70" s="311">
        <v>64</v>
      </c>
      <c r="B70" s="271" t="s">
        <v>484</v>
      </c>
      <c r="C70" s="68" t="s">
        <v>368</v>
      </c>
      <c r="D70" s="40">
        <v>27833</v>
      </c>
      <c r="E70" s="80">
        <v>63116015</v>
      </c>
      <c r="F70" s="38" t="s">
        <v>409</v>
      </c>
      <c r="G70" s="110" t="s">
        <v>395</v>
      </c>
      <c r="H70" s="48">
        <v>10</v>
      </c>
      <c r="I70" s="33">
        <v>22298</v>
      </c>
      <c r="J70" s="228">
        <f t="shared" si="21"/>
        <v>200</v>
      </c>
      <c r="K70" s="392"/>
      <c r="L70" s="193"/>
      <c r="M70" s="192"/>
      <c r="N70" s="193">
        <v>200</v>
      </c>
      <c r="O70" s="193"/>
      <c r="P70" s="299" t="s">
        <v>485</v>
      </c>
    </row>
    <row r="71" spans="1:16" ht="14.25" customHeight="1" x14ac:dyDescent="0.2">
      <c r="A71" s="311">
        <v>65</v>
      </c>
      <c r="B71" s="271" t="s">
        <v>486</v>
      </c>
      <c r="C71" s="68" t="s">
        <v>368</v>
      </c>
      <c r="D71" s="40">
        <v>27860</v>
      </c>
      <c r="E71" s="80">
        <v>63116015</v>
      </c>
      <c r="F71" s="38" t="s">
        <v>409</v>
      </c>
      <c r="G71" s="110" t="s">
        <v>395</v>
      </c>
      <c r="H71" s="48">
        <v>10</v>
      </c>
      <c r="I71" s="33">
        <v>22298</v>
      </c>
      <c r="J71" s="228">
        <f t="shared" si="21"/>
        <v>200</v>
      </c>
      <c r="K71" s="392"/>
      <c r="L71" s="193"/>
      <c r="M71" s="192"/>
      <c r="N71" s="193">
        <v>200</v>
      </c>
      <c r="O71" s="193"/>
      <c r="P71" s="299" t="s">
        <v>487</v>
      </c>
    </row>
    <row r="72" spans="1:16" ht="14.25" customHeight="1" x14ac:dyDescent="0.2">
      <c r="A72" s="311">
        <v>66</v>
      </c>
      <c r="B72" s="271" t="s">
        <v>492</v>
      </c>
      <c r="C72" s="68" t="s">
        <v>493</v>
      </c>
      <c r="D72" s="40">
        <v>27942</v>
      </c>
      <c r="E72" s="80">
        <v>63116015</v>
      </c>
      <c r="F72" s="38" t="s">
        <v>409</v>
      </c>
      <c r="G72" s="110" t="s">
        <v>395</v>
      </c>
      <c r="H72" s="48">
        <v>10</v>
      </c>
      <c r="I72" s="33">
        <v>22298</v>
      </c>
      <c r="J72" s="228">
        <f t="shared" si="21"/>
        <v>200</v>
      </c>
      <c r="K72" s="392"/>
      <c r="L72" s="193"/>
      <c r="M72" s="192"/>
      <c r="N72" s="193">
        <v>200</v>
      </c>
      <c r="O72" s="193"/>
      <c r="P72" s="299" t="s">
        <v>494</v>
      </c>
    </row>
    <row r="73" spans="1:16" ht="14.25" customHeight="1" x14ac:dyDescent="0.2">
      <c r="A73" s="311">
        <v>67</v>
      </c>
      <c r="B73" s="271" t="s">
        <v>495</v>
      </c>
      <c r="C73" s="68" t="s">
        <v>380</v>
      </c>
      <c r="D73" s="40">
        <v>27966</v>
      </c>
      <c r="E73" s="80">
        <v>63116015</v>
      </c>
      <c r="F73" s="38" t="s">
        <v>409</v>
      </c>
      <c r="G73" s="110" t="s">
        <v>395</v>
      </c>
      <c r="H73" s="48">
        <v>10</v>
      </c>
      <c r="I73" s="33">
        <v>22298</v>
      </c>
      <c r="J73" s="228">
        <f t="shared" si="21"/>
        <v>200</v>
      </c>
      <c r="K73" s="392"/>
      <c r="L73" s="193"/>
      <c r="M73" s="192"/>
      <c r="N73" s="193">
        <v>200</v>
      </c>
      <c r="O73" s="193"/>
      <c r="P73" s="299" t="s">
        <v>496</v>
      </c>
    </row>
    <row r="74" spans="1:16" ht="14.25" customHeight="1" x14ac:dyDescent="0.2">
      <c r="A74" s="311">
        <v>68</v>
      </c>
      <c r="B74" s="271" t="s">
        <v>497</v>
      </c>
      <c r="C74" s="68" t="s">
        <v>380</v>
      </c>
      <c r="D74" s="40">
        <v>27985</v>
      </c>
      <c r="E74" s="80">
        <v>63116015</v>
      </c>
      <c r="F74" s="38" t="s">
        <v>409</v>
      </c>
      <c r="G74" s="110" t="s">
        <v>395</v>
      </c>
      <c r="H74" s="48">
        <v>10</v>
      </c>
      <c r="I74" s="33">
        <v>22298</v>
      </c>
      <c r="J74" s="228">
        <f t="shared" si="21"/>
        <v>200</v>
      </c>
      <c r="K74" s="392"/>
      <c r="L74" s="193"/>
      <c r="M74" s="192"/>
      <c r="N74" s="193">
        <v>200</v>
      </c>
      <c r="O74" s="193"/>
      <c r="P74" s="299" t="s">
        <v>498</v>
      </c>
    </row>
    <row r="75" spans="1:16" ht="14.25" customHeight="1" x14ac:dyDescent="0.2">
      <c r="A75" s="311">
        <v>69</v>
      </c>
      <c r="B75" s="271" t="s">
        <v>499</v>
      </c>
      <c r="C75" s="68" t="s">
        <v>466</v>
      </c>
      <c r="D75" s="40">
        <v>27997</v>
      </c>
      <c r="E75" s="80">
        <v>63116015</v>
      </c>
      <c r="F75" s="38" t="s">
        <v>409</v>
      </c>
      <c r="G75" s="110" t="s">
        <v>395</v>
      </c>
      <c r="H75" s="48">
        <v>10</v>
      </c>
      <c r="I75" s="33">
        <v>22298</v>
      </c>
      <c r="J75" s="228">
        <f t="shared" si="21"/>
        <v>200</v>
      </c>
      <c r="K75" s="392"/>
      <c r="L75" s="193"/>
      <c r="M75" s="192"/>
      <c r="N75" s="193">
        <v>200</v>
      </c>
      <c r="O75" s="193"/>
      <c r="P75" s="299" t="s">
        <v>500</v>
      </c>
    </row>
    <row r="76" spans="1:16" ht="14.25" customHeight="1" x14ac:dyDescent="0.2">
      <c r="A76" s="311">
        <v>70</v>
      </c>
      <c r="B76" s="271" t="s">
        <v>501</v>
      </c>
      <c r="C76" s="68" t="s">
        <v>368</v>
      </c>
      <c r="D76" s="40">
        <v>31401</v>
      </c>
      <c r="E76" s="80">
        <v>63116015</v>
      </c>
      <c r="F76" s="38" t="s">
        <v>509</v>
      </c>
      <c r="G76" s="110" t="s">
        <v>395</v>
      </c>
      <c r="H76" s="48">
        <v>10</v>
      </c>
      <c r="I76" s="33">
        <v>22298</v>
      </c>
      <c r="J76" s="228">
        <f t="shared" si="21"/>
        <v>200</v>
      </c>
      <c r="K76" s="392"/>
      <c r="L76" s="193"/>
      <c r="M76" s="192"/>
      <c r="N76" s="193">
        <v>200</v>
      </c>
      <c r="O76" s="193"/>
      <c r="P76" s="299" t="s">
        <v>502</v>
      </c>
    </row>
    <row r="77" spans="1:16" ht="14.25" customHeight="1" x14ac:dyDescent="0.2">
      <c r="A77" s="311">
        <v>71</v>
      </c>
      <c r="B77" s="271" t="s">
        <v>503</v>
      </c>
      <c r="C77" s="68" t="s">
        <v>393</v>
      </c>
      <c r="D77" s="40">
        <v>31410</v>
      </c>
      <c r="E77" s="80">
        <v>63116015</v>
      </c>
      <c r="F77" s="38" t="s">
        <v>509</v>
      </c>
      <c r="G77" s="110" t="s">
        <v>395</v>
      </c>
      <c r="H77" s="48">
        <v>10</v>
      </c>
      <c r="I77" s="33">
        <v>22298</v>
      </c>
      <c r="J77" s="228">
        <f t="shared" si="21"/>
        <v>200</v>
      </c>
      <c r="K77" s="392"/>
      <c r="L77" s="193"/>
      <c r="M77" s="192"/>
      <c r="N77" s="193">
        <v>200</v>
      </c>
      <c r="O77" s="193"/>
      <c r="P77" s="299" t="s">
        <v>448</v>
      </c>
    </row>
    <row r="78" spans="1:16" ht="14.25" customHeight="1" x14ac:dyDescent="0.2">
      <c r="A78" s="311">
        <v>72</v>
      </c>
      <c r="B78" s="271" t="s">
        <v>504</v>
      </c>
      <c r="C78" s="68" t="s">
        <v>454</v>
      </c>
      <c r="D78" s="40">
        <v>31419</v>
      </c>
      <c r="E78" s="80">
        <v>63116015</v>
      </c>
      <c r="F78" s="38" t="s">
        <v>509</v>
      </c>
      <c r="G78" s="110" t="s">
        <v>395</v>
      </c>
      <c r="H78" s="48">
        <v>10</v>
      </c>
      <c r="I78" s="33">
        <v>22298</v>
      </c>
      <c r="J78" s="228">
        <f t="shared" si="21"/>
        <v>155</v>
      </c>
      <c r="K78" s="392"/>
      <c r="L78" s="193"/>
      <c r="M78" s="192"/>
      <c r="N78" s="193">
        <v>155</v>
      </c>
      <c r="O78" s="193"/>
      <c r="P78" s="299" t="s">
        <v>505</v>
      </c>
    </row>
    <row r="79" spans="1:16" ht="14.25" customHeight="1" x14ac:dyDescent="0.2">
      <c r="A79" s="311">
        <v>73</v>
      </c>
      <c r="B79" s="271" t="s">
        <v>506</v>
      </c>
      <c r="C79" s="68" t="s">
        <v>507</v>
      </c>
      <c r="D79" s="40">
        <v>31430</v>
      </c>
      <c r="E79" s="80">
        <v>63116015</v>
      </c>
      <c r="F79" s="38" t="s">
        <v>509</v>
      </c>
      <c r="G79" s="110" t="s">
        <v>395</v>
      </c>
      <c r="H79" s="48">
        <v>10</v>
      </c>
      <c r="I79" s="33">
        <v>22298</v>
      </c>
      <c r="J79" s="228">
        <f t="shared" si="21"/>
        <v>200</v>
      </c>
      <c r="K79" s="392"/>
      <c r="L79" s="193"/>
      <c r="M79" s="192"/>
      <c r="N79" s="193">
        <v>200</v>
      </c>
      <c r="O79" s="193"/>
      <c r="P79" s="299" t="s">
        <v>508</v>
      </c>
    </row>
    <row r="80" spans="1:16" ht="14.25" customHeight="1" x14ac:dyDescent="0.2">
      <c r="A80" s="311">
        <v>74</v>
      </c>
      <c r="B80" s="271" t="s">
        <v>510</v>
      </c>
      <c r="C80" s="68" t="s">
        <v>234</v>
      </c>
      <c r="D80" s="40">
        <v>31445</v>
      </c>
      <c r="E80" s="80">
        <v>63116015</v>
      </c>
      <c r="F80" s="38" t="s">
        <v>509</v>
      </c>
      <c r="G80" s="110" t="s">
        <v>395</v>
      </c>
      <c r="H80" s="48">
        <v>10</v>
      </c>
      <c r="I80" s="33">
        <v>22298</v>
      </c>
      <c r="J80" s="228">
        <f t="shared" si="21"/>
        <v>200</v>
      </c>
      <c r="K80" s="392"/>
      <c r="L80" s="193"/>
      <c r="M80" s="192"/>
      <c r="N80" s="193">
        <v>200</v>
      </c>
      <c r="O80" s="193"/>
      <c r="P80" s="299" t="s">
        <v>511</v>
      </c>
    </row>
    <row r="81" spans="1:16" ht="14.25" customHeight="1" x14ac:dyDescent="0.2">
      <c r="A81" s="311">
        <v>75</v>
      </c>
      <c r="B81" s="271" t="s">
        <v>512</v>
      </c>
      <c r="C81" s="321" t="s">
        <v>112</v>
      </c>
      <c r="D81" s="40">
        <v>31477</v>
      </c>
      <c r="E81" s="80">
        <v>63116015</v>
      </c>
      <c r="F81" s="38" t="s">
        <v>509</v>
      </c>
      <c r="G81" s="110" t="s">
        <v>395</v>
      </c>
      <c r="H81" s="48">
        <v>10</v>
      </c>
      <c r="I81" s="33">
        <v>22298</v>
      </c>
      <c r="J81" s="228">
        <f t="shared" si="21"/>
        <v>200</v>
      </c>
      <c r="K81" s="392"/>
      <c r="L81" s="193"/>
      <c r="M81" s="192"/>
      <c r="N81" s="193">
        <v>200</v>
      </c>
      <c r="O81" s="193"/>
      <c r="P81" s="299" t="s">
        <v>513</v>
      </c>
    </row>
    <row r="82" spans="1:16" ht="14.25" customHeight="1" x14ac:dyDescent="0.2">
      <c r="A82" s="311">
        <v>76</v>
      </c>
      <c r="B82" s="271" t="s">
        <v>514</v>
      </c>
      <c r="C82" s="68" t="s">
        <v>112</v>
      </c>
      <c r="D82" s="40">
        <v>31487</v>
      </c>
      <c r="E82" s="80">
        <v>63116015</v>
      </c>
      <c r="F82" s="38" t="s">
        <v>509</v>
      </c>
      <c r="G82" s="110" t="s">
        <v>395</v>
      </c>
      <c r="H82" s="48">
        <v>10</v>
      </c>
      <c r="I82" s="33">
        <v>22298</v>
      </c>
      <c r="J82" s="228">
        <f t="shared" si="21"/>
        <v>200</v>
      </c>
      <c r="K82" s="392"/>
      <c r="L82" s="193"/>
      <c r="M82" s="192"/>
      <c r="N82" s="193">
        <v>200</v>
      </c>
      <c r="O82" s="193"/>
      <c r="P82" s="299" t="s">
        <v>515</v>
      </c>
    </row>
    <row r="83" spans="1:16" ht="14.25" customHeight="1" x14ac:dyDescent="0.2">
      <c r="A83" s="311">
        <v>77</v>
      </c>
      <c r="B83" s="271" t="s">
        <v>516</v>
      </c>
      <c r="C83" s="68" t="s">
        <v>454</v>
      </c>
      <c r="D83" s="40">
        <v>31499</v>
      </c>
      <c r="E83" s="80">
        <v>63116015</v>
      </c>
      <c r="F83" s="38" t="s">
        <v>509</v>
      </c>
      <c r="G83" s="110" t="s">
        <v>395</v>
      </c>
      <c r="H83" s="48">
        <v>10</v>
      </c>
      <c r="I83" s="33">
        <v>22298</v>
      </c>
      <c r="J83" s="228">
        <f t="shared" si="21"/>
        <v>200</v>
      </c>
      <c r="K83" s="392"/>
      <c r="L83" s="193"/>
      <c r="M83" s="192"/>
      <c r="N83" s="193">
        <v>200</v>
      </c>
      <c r="O83" s="193"/>
      <c r="P83" s="299" t="s">
        <v>517</v>
      </c>
    </row>
    <row r="84" spans="1:16" ht="14.25" customHeight="1" x14ac:dyDescent="0.2">
      <c r="A84" s="311">
        <v>78</v>
      </c>
      <c r="B84" s="271" t="s">
        <v>518</v>
      </c>
      <c r="C84" s="68" t="s">
        <v>393</v>
      </c>
      <c r="D84" s="40">
        <v>31511</v>
      </c>
      <c r="E84" s="80">
        <v>63116015</v>
      </c>
      <c r="F84" s="38" t="s">
        <v>509</v>
      </c>
      <c r="G84" s="110" t="s">
        <v>395</v>
      </c>
      <c r="H84" s="48">
        <v>10</v>
      </c>
      <c r="I84" s="33">
        <v>22298</v>
      </c>
      <c r="J84" s="228">
        <f t="shared" si="21"/>
        <v>200</v>
      </c>
      <c r="K84" s="392"/>
      <c r="L84" s="193"/>
      <c r="M84" s="192"/>
      <c r="N84" s="193">
        <v>200</v>
      </c>
      <c r="O84" s="193"/>
      <c r="P84" s="299" t="s">
        <v>519</v>
      </c>
    </row>
    <row r="85" spans="1:16" ht="14.25" customHeight="1" x14ac:dyDescent="0.2">
      <c r="A85" s="311">
        <v>79</v>
      </c>
      <c r="B85" s="271" t="s">
        <v>520</v>
      </c>
      <c r="C85" s="68" t="s">
        <v>393</v>
      </c>
      <c r="D85" s="40">
        <v>31519</v>
      </c>
      <c r="E85" s="80">
        <v>63116015</v>
      </c>
      <c r="F85" s="38" t="s">
        <v>509</v>
      </c>
      <c r="G85" s="110" t="s">
        <v>395</v>
      </c>
      <c r="H85" s="48">
        <v>10</v>
      </c>
      <c r="I85" s="33">
        <v>22298</v>
      </c>
      <c r="J85" s="228">
        <f t="shared" si="21"/>
        <v>200</v>
      </c>
      <c r="K85" s="392"/>
      <c r="L85" s="193"/>
      <c r="M85" s="192"/>
      <c r="N85" s="193">
        <v>200</v>
      </c>
      <c r="O85" s="193"/>
      <c r="P85" s="299" t="s">
        <v>521</v>
      </c>
    </row>
    <row r="86" spans="1:16" ht="14.25" customHeight="1" x14ac:dyDescent="0.2">
      <c r="A86" s="311">
        <v>80</v>
      </c>
      <c r="B86" s="271" t="s">
        <v>522</v>
      </c>
      <c r="C86" s="68" t="s">
        <v>112</v>
      </c>
      <c r="D86" s="40">
        <v>31527</v>
      </c>
      <c r="E86" s="80">
        <v>63116015</v>
      </c>
      <c r="F86" s="38" t="s">
        <v>509</v>
      </c>
      <c r="G86" s="110" t="s">
        <v>395</v>
      </c>
      <c r="H86" s="48">
        <v>10</v>
      </c>
      <c r="I86" s="33">
        <v>22298</v>
      </c>
      <c r="J86" s="228">
        <f t="shared" ref="J86:J87" si="22">SUM(K86+L86+M86+N86+O86)</f>
        <v>200</v>
      </c>
      <c r="K86" s="392"/>
      <c r="L86" s="193"/>
      <c r="M86" s="192"/>
      <c r="N86" s="193">
        <v>200</v>
      </c>
      <c r="O86" s="193"/>
      <c r="P86" s="299" t="s">
        <v>523</v>
      </c>
    </row>
    <row r="87" spans="1:16" ht="14.25" customHeight="1" x14ac:dyDescent="0.2">
      <c r="A87" s="311">
        <v>81</v>
      </c>
      <c r="B87" s="271" t="s">
        <v>571</v>
      </c>
      <c r="C87" s="68" t="s">
        <v>572</v>
      </c>
      <c r="D87" s="40">
        <v>32352</v>
      </c>
      <c r="E87" s="80">
        <v>63116015</v>
      </c>
      <c r="F87" s="38" t="s">
        <v>509</v>
      </c>
      <c r="G87" s="110" t="s">
        <v>395</v>
      </c>
      <c r="H87" s="48">
        <v>10</v>
      </c>
      <c r="I87" s="33">
        <v>22298</v>
      </c>
      <c r="J87" s="228">
        <f t="shared" si="22"/>
        <v>4279</v>
      </c>
      <c r="K87" s="392"/>
      <c r="L87" s="193"/>
      <c r="M87" s="192"/>
      <c r="N87" s="193">
        <v>4279</v>
      </c>
      <c r="O87" s="193"/>
      <c r="P87" s="299" t="s">
        <v>570</v>
      </c>
    </row>
    <row r="88" spans="1:16" ht="14.25" customHeight="1" x14ac:dyDescent="0.2">
      <c r="A88" s="311">
        <v>82</v>
      </c>
      <c r="B88" s="271" t="s">
        <v>593</v>
      </c>
      <c r="C88" s="68" t="s">
        <v>594</v>
      </c>
      <c r="D88" s="40">
        <v>32719</v>
      </c>
      <c r="E88" s="80">
        <v>63116015</v>
      </c>
      <c r="F88" s="38" t="s">
        <v>595</v>
      </c>
      <c r="G88" s="298" t="s">
        <v>598</v>
      </c>
      <c r="H88" s="48">
        <v>10</v>
      </c>
      <c r="I88" s="33">
        <v>22299</v>
      </c>
      <c r="J88" s="228">
        <f t="shared" si="21"/>
        <v>200</v>
      </c>
      <c r="K88" s="392"/>
      <c r="L88" s="193"/>
      <c r="M88" s="192"/>
      <c r="N88" s="193">
        <v>200</v>
      </c>
      <c r="O88" s="193"/>
      <c r="P88" s="299" t="s">
        <v>596</v>
      </c>
    </row>
    <row r="89" spans="1:16" ht="14.25" customHeight="1" x14ac:dyDescent="0.2">
      <c r="A89" s="311">
        <v>83</v>
      </c>
      <c r="B89" s="271" t="s">
        <v>600</v>
      </c>
      <c r="C89" s="321" t="s">
        <v>393</v>
      </c>
      <c r="D89" s="40">
        <v>32736</v>
      </c>
      <c r="E89" s="80">
        <v>63116015</v>
      </c>
      <c r="F89" s="38" t="s">
        <v>595</v>
      </c>
      <c r="G89" s="298" t="s">
        <v>599</v>
      </c>
      <c r="H89" s="48">
        <v>10</v>
      </c>
      <c r="I89" s="33">
        <v>22299</v>
      </c>
      <c r="J89" s="228">
        <f t="shared" si="21"/>
        <v>200</v>
      </c>
      <c r="K89" s="392"/>
      <c r="L89" s="193"/>
      <c r="M89" s="192"/>
      <c r="N89" s="193">
        <v>200</v>
      </c>
      <c r="O89" s="193"/>
      <c r="P89" s="299" t="s">
        <v>597</v>
      </c>
    </row>
    <row r="90" spans="1:16" ht="14.25" customHeight="1" x14ac:dyDescent="0.2">
      <c r="A90" s="311">
        <v>84</v>
      </c>
      <c r="B90" s="271"/>
      <c r="C90" s="321"/>
      <c r="D90" s="40"/>
      <c r="E90" s="80"/>
      <c r="F90" s="37" t="s">
        <v>626</v>
      </c>
      <c r="G90" s="77" t="s">
        <v>854</v>
      </c>
      <c r="H90" s="48">
        <v>10</v>
      </c>
      <c r="I90" s="39">
        <v>11110</v>
      </c>
      <c r="J90" s="228">
        <f t="shared" si="21"/>
        <v>13530.89</v>
      </c>
      <c r="K90" s="392">
        <v>13530.89</v>
      </c>
      <c r="L90" s="193"/>
      <c r="M90" s="192"/>
      <c r="N90" s="193"/>
      <c r="O90" s="193"/>
      <c r="P90" s="299"/>
    </row>
    <row r="91" spans="1:16" ht="14.25" customHeight="1" x14ac:dyDescent="0.2">
      <c r="A91" s="311">
        <v>85</v>
      </c>
      <c r="B91" s="268" t="s">
        <v>179</v>
      </c>
      <c r="C91" s="434" t="s">
        <v>164</v>
      </c>
      <c r="D91" s="40">
        <v>41431</v>
      </c>
      <c r="E91" s="80">
        <v>63116015</v>
      </c>
      <c r="F91" s="38" t="s">
        <v>625</v>
      </c>
      <c r="G91" s="110" t="s">
        <v>165</v>
      </c>
      <c r="H91" s="48">
        <v>10</v>
      </c>
      <c r="I91" s="39">
        <v>13610</v>
      </c>
      <c r="J91" s="228">
        <f t="shared" si="21"/>
        <v>4265</v>
      </c>
      <c r="K91" s="191"/>
      <c r="L91" s="189"/>
      <c r="M91" s="192">
        <v>4265</v>
      </c>
      <c r="N91" s="193"/>
      <c r="O91" s="193"/>
      <c r="P91" s="110" t="s">
        <v>186</v>
      </c>
    </row>
    <row r="92" spans="1:16" ht="14.25" customHeight="1" x14ac:dyDescent="0.2">
      <c r="A92" s="311">
        <v>86</v>
      </c>
      <c r="B92" s="271" t="s">
        <v>676</v>
      </c>
      <c r="C92" s="68" t="s">
        <v>677</v>
      </c>
      <c r="D92" s="40">
        <v>43449</v>
      </c>
      <c r="E92" s="80">
        <v>63116015</v>
      </c>
      <c r="F92" s="38" t="s">
        <v>625</v>
      </c>
      <c r="G92" s="83" t="s">
        <v>653</v>
      </c>
      <c r="H92" s="32">
        <v>10</v>
      </c>
      <c r="I92" s="33">
        <v>14310</v>
      </c>
      <c r="J92" s="228">
        <f t="shared" si="21"/>
        <v>440</v>
      </c>
      <c r="K92" s="191"/>
      <c r="L92" s="189"/>
      <c r="M92" s="192">
        <v>440</v>
      </c>
      <c r="N92" s="193"/>
      <c r="O92" s="193"/>
      <c r="P92" s="299" t="s">
        <v>675</v>
      </c>
    </row>
    <row r="93" spans="1:16" ht="14.25" customHeight="1" x14ac:dyDescent="0.2">
      <c r="A93" s="311">
        <v>87</v>
      </c>
      <c r="B93" s="271" t="s">
        <v>678</v>
      </c>
      <c r="C93" s="68" t="s">
        <v>679</v>
      </c>
      <c r="D93" s="40">
        <v>43461</v>
      </c>
      <c r="E93" s="80">
        <v>63116015</v>
      </c>
      <c r="F93" s="38" t="s">
        <v>625</v>
      </c>
      <c r="G93" s="83" t="s">
        <v>653</v>
      </c>
      <c r="H93" s="32">
        <v>10</v>
      </c>
      <c r="I93" s="33">
        <v>14310</v>
      </c>
      <c r="J93" s="228">
        <f t="shared" si="21"/>
        <v>150</v>
      </c>
      <c r="K93" s="392"/>
      <c r="L93" s="193"/>
      <c r="M93" s="192">
        <v>150</v>
      </c>
      <c r="N93" s="193"/>
      <c r="O93" s="193"/>
      <c r="P93" s="299" t="s">
        <v>675</v>
      </c>
    </row>
    <row r="94" spans="1:16" ht="14.25" customHeight="1" x14ac:dyDescent="0.2">
      <c r="A94" s="311">
        <v>88</v>
      </c>
      <c r="B94" s="276" t="s">
        <v>666</v>
      </c>
      <c r="C94" s="68" t="s">
        <v>667</v>
      </c>
      <c r="D94" s="40">
        <v>43398</v>
      </c>
      <c r="E94" s="80">
        <v>63118015</v>
      </c>
      <c r="F94" s="38" t="s">
        <v>625</v>
      </c>
      <c r="G94" s="77" t="s">
        <v>668</v>
      </c>
      <c r="H94" s="48">
        <v>10</v>
      </c>
      <c r="I94" s="51">
        <v>13504</v>
      </c>
      <c r="J94" s="227">
        <f t="shared" si="21"/>
        <v>34078</v>
      </c>
      <c r="K94" s="191"/>
      <c r="L94" s="189"/>
      <c r="M94" s="192">
        <v>34078</v>
      </c>
      <c r="N94" s="193"/>
      <c r="O94" s="193"/>
      <c r="P94" s="299" t="s">
        <v>669</v>
      </c>
    </row>
    <row r="95" spans="1:16" ht="14.25" customHeight="1" x14ac:dyDescent="0.2">
      <c r="A95" s="311">
        <v>89</v>
      </c>
      <c r="B95" s="271" t="s">
        <v>707</v>
      </c>
      <c r="C95" s="68" t="s">
        <v>708</v>
      </c>
      <c r="D95" s="40">
        <v>44090</v>
      </c>
      <c r="E95" s="80">
        <v>63116015</v>
      </c>
      <c r="F95" s="38" t="s">
        <v>686</v>
      </c>
      <c r="G95" s="298" t="s">
        <v>295</v>
      </c>
      <c r="H95" s="48">
        <v>10</v>
      </c>
      <c r="I95" s="33">
        <v>13320</v>
      </c>
      <c r="J95" s="228">
        <f t="shared" si="21"/>
        <v>37287.4</v>
      </c>
      <c r="K95" s="392"/>
      <c r="L95" s="193"/>
      <c r="M95" s="192">
        <v>37287.4</v>
      </c>
      <c r="N95" s="193"/>
      <c r="O95" s="193"/>
      <c r="P95" s="299" t="s">
        <v>284</v>
      </c>
    </row>
    <row r="96" spans="1:16" ht="14.25" customHeight="1" x14ac:dyDescent="0.2">
      <c r="A96" s="311">
        <v>90</v>
      </c>
      <c r="B96" s="276" t="s">
        <v>481</v>
      </c>
      <c r="C96" s="34" t="s">
        <v>380</v>
      </c>
      <c r="D96" s="40">
        <v>44562</v>
      </c>
      <c r="E96" s="80">
        <v>63116015</v>
      </c>
      <c r="F96" s="38" t="s">
        <v>686</v>
      </c>
      <c r="G96" s="83" t="s">
        <v>711</v>
      </c>
      <c r="H96" s="32">
        <v>10</v>
      </c>
      <c r="I96" s="33">
        <v>14310</v>
      </c>
      <c r="J96" s="227">
        <f t="shared" ref="J96:J98" si="23">SUM(K96+L96+M96+N96+O96)</f>
        <v>55.5</v>
      </c>
      <c r="K96" s="191"/>
      <c r="L96" s="189"/>
      <c r="M96" s="192">
        <v>55.5</v>
      </c>
      <c r="N96" s="193"/>
      <c r="O96" s="193"/>
      <c r="P96" s="110" t="s">
        <v>722</v>
      </c>
    </row>
    <row r="97" spans="1:16" ht="14.25" customHeight="1" x14ac:dyDescent="0.2">
      <c r="A97" s="311">
        <v>91</v>
      </c>
      <c r="B97" s="276" t="s">
        <v>750</v>
      </c>
      <c r="C97" s="34" t="s">
        <v>413</v>
      </c>
      <c r="D97" s="40">
        <v>45732</v>
      </c>
      <c r="E97" s="80">
        <v>63116015</v>
      </c>
      <c r="F97" s="38" t="s">
        <v>686</v>
      </c>
      <c r="G97" s="83" t="s">
        <v>751</v>
      </c>
      <c r="H97" s="32">
        <v>10</v>
      </c>
      <c r="I97" s="33">
        <v>13440</v>
      </c>
      <c r="J97" s="227">
        <f t="shared" si="23"/>
        <v>3281.58</v>
      </c>
      <c r="K97" s="191"/>
      <c r="L97" s="189"/>
      <c r="M97" s="192">
        <v>3281.58</v>
      </c>
      <c r="N97" s="193"/>
      <c r="O97" s="193"/>
      <c r="P97" s="110" t="s">
        <v>752</v>
      </c>
    </row>
    <row r="98" spans="1:16" ht="14.25" customHeight="1" x14ac:dyDescent="0.2">
      <c r="A98" s="311">
        <v>92</v>
      </c>
      <c r="B98" s="276" t="s">
        <v>788</v>
      </c>
      <c r="C98" s="34" t="s">
        <v>789</v>
      </c>
      <c r="D98" s="40">
        <v>48793</v>
      </c>
      <c r="E98" s="80">
        <v>63116015</v>
      </c>
      <c r="F98" s="38" t="s">
        <v>774</v>
      </c>
      <c r="G98" s="83" t="s">
        <v>189</v>
      </c>
      <c r="H98" s="32">
        <v>10</v>
      </c>
      <c r="I98" s="33">
        <v>21200</v>
      </c>
      <c r="J98" s="227">
        <f t="shared" si="23"/>
        <v>700</v>
      </c>
      <c r="K98" s="191"/>
      <c r="L98" s="189"/>
      <c r="M98" s="230"/>
      <c r="N98" s="193">
        <v>700</v>
      </c>
      <c r="O98" s="193"/>
      <c r="P98" s="110" t="s">
        <v>790</v>
      </c>
    </row>
    <row r="99" spans="1:16" ht="14.25" customHeight="1" x14ac:dyDescent="0.2">
      <c r="A99" s="311">
        <v>93</v>
      </c>
      <c r="B99" s="276" t="s">
        <v>791</v>
      </c>
      <c r="C99" s="300" t="s">
        <v>188</v>
      </c>
      <c r="D99" s="24">
        <v>48824</v>
      </c>
      <c r="E99" s="80">
        <v>63116015</v>
      </c>
      <c r="F99" s="38" t="s">
        <v>774</v>
      </c>
      <c r="G99" s="83" t="s">
        <v>125</v>
      </c>
      <c r="H99" s="32">
        <v>10</v>
      </c>
      <c r="I99" s="33">
        <v>14060</v>
      </c>
      <c r="J99" s="227">
        <f t="shared" ref="J99" si="24">SUM(K99+L99+M99+N99+O99)</f>
        <v>12113.1</v>
      </c>
      <c r="K99" s="191"/>
      <c r="L99" s="189"/>
      <c r="M99" s="192">
        <v>12113.1</v>
      </c>
      <c r="N99" s="193"/>
      <c r="O99" s="193"/>
      <c r="P99" s="110" t="s">
        <v>126</v>
      </c>
    </row>
    <row r="100" spans="1:16" ht="14.25" customHeight="1" x14ac:dyDescent="0.2">
      <c r="A100" s="311">
        <v>94</v>
      </c>
      <c r="B100" s="271" t="s">
        <v>830</v>
      </c>
      <c r="C100" s="68" t="s">
        <v>612</v>
      </c>
      <c r="D100" s="40">
        <v>49874</v>
      </c>
      <c r="E100" s="80">
        <v>63116015</v>
      </c>
      <c r="F100" s="38" t="s">
        <v>823</v>
      </c>
      <c r="G100" s="110" t="s">
        <v>395</v>
      </c>
      <c r="H100" s="48">
        <v>10</v>
      </c>
      <c r="I100" s="33">
        <v>22298</v>
      </c>
      <c r="J100" s="228">
        <f t="shared" ref="J100" si="25">SUM(K100+L100+M100+N100+O100)</f>
        <v>200</v>
      </c>
      <c r="K100" s="392"/>
      <c r="L100" s="193"/>
      <c r="M100" s="192"/>
      <c r="N100" s="193">
        <v>200</v>
      </c>
      <c r="O100" s="193"/>
      <c r="P100" s="299" t="s">
        <v>829</v>
      </c>
    </row>
    <row r="101" spans="1:16" ht="14.25" customHeight="1" x14ac:dyDescent="0.2">
      <c r="A101" s="311">
        <v>95</v>
      </c>
      <c r="B101" s="271" t="s">
        <v>833</v>
      </c>
      <c r="C101" s="68" t="s">
        <v>612</v>
      </c>
      <c r="D101" s="40">
        <v>49890</v>
      </c>
      <c r="E101" s="80">
        <v>63116015</v>
      </c>
      <c r="F101" s="38" t="s">
        <v>823</v>
      </c>
      <c r="G101" s="110" t="s">
        <v>395</v>
      </c>
      <c r="H101" s="48">
        <v>10</v>
      </c>
      <c r="I101" s="33">
        <v>22298</v>
      </c>
      <c r="J101" s="228">
        <f t="shared" ref="J101:J112" si="26">SUM(K101+L101+M101+N101+O101)</f>
        <v>200</v>
      </c>
      <c r="K101" s="392"/>
      <c r="L101" s="193"/>
      <c r="M101" s="192"/>
      <c r="N101" s="193">
        <v>200</v>
      </c>
      <c r="O101" s="193"/>
      <c r="P101" s="299" t="s">
        <v>831</v>
      </c>
    </row>
    <row r="102" spans="1:16" ht="14.25" customHeight="1" x14ac:dyDescent="0.2">
      <c r="A102" s="311">
        <v>96</v>
      </c>
      <c r="B102" s="271" t="s">
        <v>834</v>
      </c>
      <c r="C102" s="68" t="s">
        <v>509</v>
      </c>
      <c r="D102" s="40">
        <v>49896</v>
      </c>
      <c r="E102" s="80">
        <v>63116015</v>
      </c>
      <c r="F102" s="38" t="s">
        <v>823</v>
      </c>
      <c r="G102" s="110" t="s">
        <v>395</v>
      </c>
      <c r="H102" s="48">
        <v>10</v>
      </c>
      <c r="I102" s="33">
        <v>22298</v>
      </c>
      <c r="J102" s="228">
        <f t="shared" si="26"/>
        <v>200</v>
      </c>
      <c r="K102" s="392"/>
      <c r="L102" s="193"/>
      <c r="M102" s="192"/>
      <c r="N102" s="193">
        <v>200</v>
      </c>
      <c r="O102" s="193"/>
      <c r="P102" s="299" t="s">
        <v>832</v>
      </c>
    </row>
    <row r="103" spans="1:16" ht="14.25" customHeight="1" x14ac:dyDescent="0.2">
      <c r="A103" s="311">
        <v>97</v>
      </c>
      <c r="B103" s="271" t="s">
        <v>796</v>
      </c>
      <c r="C103" s="68" t="s">
        <v>774</v>
      </c>
      <c r="D103" s="40">
        <v>50153</v>
      </c>
      <c r="E103" s="80">
        <v>63116015</v>
      </c>
      <c r="F103" s="38" t="s">
        <v>823</v>
      </c>
      <c r="G103" s="83" t="s">
        <v>165</v>
      </c>
      <c r="H103" s="32">
        <v>21</v>
      </c>
      <c r="I103" s="33">
        <v>13610</v>
      </c>
      <c r="J103" s="228">
        <f t="shared" si="26"/>
        <v>7623.5</v>
      </c>
      <c r="K103" s="191"/>
      <c r="L103" s="189"/>
      <c r="M103" s="192">
        <v>7623.5</v>
      </c>
      <c r="N103" s="193"/>
      <c r="O103" s="193"/>
      <c r="P103" s="299" t="s">
        <v>166</v>
      </c>
    </row>
    <row r="104" spans="1:16" ht="14.25" customHeight="1" x14ac:dyDescent="0.2">
      <c r="A104" s="311">
        <v>98</v>
      </c>
      <c r="B104" s="271" t="s">
        <v>504</v>
      </c>
      <c r="C104" s="68" t="s">
        <v>454</v>
      </c>
      <c r="D104" s="40">
        <v>50097</v>
      </c>
      <c r="E104" s="80">
        <v>63116015</v>
      </c>
      <c r="F104" s="38" t="s">
        <v>823</v>
      </c>
      <c r="G104" s="110" t="s">
        <v>395</v>
      </c>
      <c r="H104" s="48">
        <v>10</v>
      </c>
      <c r="I104" s="33">
        <v>22298</v>
      </c>
      <c r="J104" s="228">
        <f t="shared" si="26"/>
        <v>-155</v>
      </c>
      <c r="K104" s="191"/>
      <c r="L104" s="193"/>
      <c r="M104" s="435"/>
      <c r="N104" s="193">
        <v>-155</v>
      </c>
      <c r="O104" s="193"/>
      <c r="P104" s="299" t="s">
        <v>505</v>
      </c>
    </row>
    <row r="105" spans="1:16" ht="14.25" customHeight="1" x14ac:dyDescent="0.2">
      <c r="A105" s="311">
        <v>99</v>
      </c>
      <c r="B105" s="271" t="s">
        <v>877</v>
      </c>
      <c r="C105" s="68" t="s">
        <v>595</v>
      </c>
      <c r="D105" s="40">
        <v>53307</v>
      </c>
      <c r="E105" s="80">
        <v>63116015</v>
      </c>
      <c r="F105" s="38" t="s">
        <v>870</v>
      </c>
      <c r="G105" s="83" t="s">
        <v>189</v>
      </c>
      <c r="H105" s="32">
        <v>10</v>
      </c>
      <c r="I105" s="33">
        <v>21200</v>
      </c>
      <c r="J105" s="228">
        <f t="shared" si="26"/>
        <v>500</v>
      </c>
      <c r="K105" s="191"/>
      <c r="L105" s="193"/>
      <c r="M105" s="192"/>
      <c r="N105" s="193">
        <v>500</v>
      </c>
      <c r="O105" s="193"/>
      <c r="P105" s="299" t="s">
        <v>878</v>
      </c>
    </row>
    <row r="106" spans="1:16" ht="14.25" customHeight="1" x14ac:dyDescent="0.2">
      <c r="A106" s="311">
        <v>100</v>
      </c>
      <c r="B106" s="271" t="s">
        <v>892</v>
      </c>
      <c r="C106" s="68" t="s">
        <v>595</v>
      </c>
      <c r="D106" s="40">
        <v>58121</v>
      </c>
      <c r="E106" s="80">
        <v>63116015</v>
      </c>
      <c r="F106" s="38" t="s">
        <v>893</v>
      </c>
      <c r="G106" s="83" t="s">
        <v>189</v>
      </c>
      <c r="H106" s="32">
        <v>10</v>
      </c>
      <c r="I106" s="33">
        <v>21200</v>
      </c>
      <c r="J106" s="228">
        <f t="shared" si="26"/>
        <v>200</v>
      </c>
      <c r="K106" s="191"/>
      <c r="L106" s="193"/>
      <c r="M106" s="192"/>
      <c r="N106" s="193">
        <v>200</v>
      </c>
      <c r="O106" s="193"/>
      <c r="P106" s="299" t="s">
        <v>894</v>
      </c>
    </row>
    <row r="107" spans="1:16" ht="14.25" customHeight="1" x14ac:dyDescent="0.2">
      <c r="A107" s="311">
        <v>101</v>
      </c>
      <c r="B107" s="271" t="s">
        <v>899</v>
      </c>
      <c r="C107" s="68" t="s">
        <v>393</v>
      </c>
      <c r="D107" s="40">
        <v>58197</v>
      </c>
      <c r="E107" s="80">
        <v>63116015</v>
      </c>
      <c r="F107" s="38" t="s">
        <v>893</v>
      </c>
      <c r="G107" s="83" t="s">
        <v>898</v>
      </c>
      <c r="H107" s="32">
        <v>10</v>
      </c>
      <c r="I107" s="33">
        <v>22299</v>
      </c>
      <c r="J107" s="228">
        <f t="shared" si="26"/>
        <v>200</v>
      </c>
      <c r="K107" s="191"/>
      <c r="L107" s="193"/>
      <c r="M107" s="435"/>
      <c r="N107" s="192">
        <v>200</v>
      </c>
      <c r="O107" s="193"/>
      <c r="P107" s="299" t="s">
        <v>597</v>
      </c>
    </row>
    <row r="108" spans="1:16" ht="14.25" customHeight="1" x14ac:dyDescent="0.2">
      <c r="A108" s="311">
        <v>102</v>
      </c>
      <c r="B108" s="271" t="s">
        <v>900</v>
      </c>
      <c r="C108" s="68" t="s">
        <v>393</v>
      </c>
      <c r="D108" s="40">
        <v>58197</v>
      </c>
      <c r="E108" s="80">
        <v>63116015</v>
      </c>
      <c r="F108" s="38" t="s">
        <v>893</v>
      </c>
      <c r="G108" s="83" t="s">
        <v>898</v>
      </c>
      <c r="H108" s="32">
        <v>10</v>
      </c>
      <c r="I108" s="33">
        <v>22299</v>
      </c>
      <c r="J108" s="228">
        <f t="shared" si="26"/>
        <v>200</v>
      </c>
      <c r="K108" s="191"/>
      <c r="L108" s="193"/>
      <c r="M108" s="435"/>
      <c r="N108" s="192">
        <v>200</v>
      </c>
      <c r="O108" s="193"/>
      <c r="P108" s="299" t="s">
        <v>597</v>
      </c>
    </row>
    <row r="109" spans="1:16" ht="14.25" customHeight="1" x14ac:dyDescent="0.2">
      <c r="A109" s="311">
        <v>103</v>
      </c>
      <c r="B109" s="271" t="s">
        <v>1178</v>
      </c>
      <c r="C109" s="68" t="s">
        <v>306</v>
      </c>
      <c r="D109" s="40">
        <v>58245</v>
      </c>
      <c r="E109" s="80">
        <v>63116015</v>
      </c>
      <c r="F109" s="38" t="s">
        <v>893</v>
      </c>
      <c r="G109" s="83" t="s">
        <v>898</v>
      </c>
      <c r="H109" s="32">
        <v>10</v>
      </c>
      <c r="I109" s="33">
        <v>22299</v>
      </c>
      <c r="J109" s="228">
        <f t="shared" si="26"/>
        <v>200</v>
      </c>
      <c r="K109" s="191"/>
      <c r="L109" s="193"/>
      <c r="M109" s="435"/>
      <c r="N109" s="192">
        <v>200</v>
      </c>
      <c r="O109" s="193"/>
      <c r="P109" s="299" t="s">
        <v>1179</v>
      </c>
    </row>
    <row r="110" spans="1:16" ht="14.25" customHeight="1" x14ac:dyDescent="0.2">
      <c r="A110" s="311">
        <v>104</v>
      </c>
      <c r="B110" s="271" t="s">
        <v>1178</v>
      </c>
      <c r="C110" s="68" t="s">
        <v>306</v>
      </c>
      <c r="D110" s="40">
        <v>58245</v>
      </c>
      <c r="E110" s="80">
        <v>63116015</v>
      </c>
      <c r="F110" s="38" t="s">
        <v>893</v>
      </c>
      <c r="G110" s="83" t="s">
        <v>898</v>
      </c>
      <c r="H110" s="32">
        <v>10</v>
      </c>
      <c r="I110" s="33">
        <v>22299</v>
      </c>
      <c r="J110" s="228">
        <f t="shared" si="26"/>
        <v>200</v>
      </c>
      <c r="K110" s="191"/>
      <c r="L110" s="193"/>
      <c r="M110" s="435"/>
      <c r="N110" s="192">
        <v>200</v>
      </c>
      <c r="O110" s="193"/>
      <c r="P110" s="299" t="s">
        <v>1179</v>
      </c>
    </row>
    <row r="111" spans="1:16" ht="14.25" customHeight="1" x14ac:dyDescent="0.2">
      <c r="A111" s="311">
        <v>105</v>
      </c>
      <c r="B111" s="271" t="s">
        <v>916</v>
      </c>
      <c r="C111" s="68" t="s">
        <v>823</v>
      </c>
      <c r="D111" s="40">
        <v>59038</v>
      </c>
      <c r="E111" s="80">
        <v>63116015</v>
      </c>
      <c r="F111" s="38" t="s">
        <v>893</v>
      </c>
      <c r="G111" s="83" t="s">
        <v>189</v>
      </c>
      <c r="H111" s="32">
        <v>10</v>
      </c>
      <c r="I111" s="33">
        <v>21200</v>
      </c>
      <c r="J111" s="228">
        <f t="shared" si="26"/>
        <v>5000</v>
      </c>
      <c r="K111" s="191"/>
      <c r="L111" s="193"/>
      <c r="M111" s="192"/>
      <c r="N111" s="193">
        <v>5000</v>
      </c>
      <c r="O111" s="193"/>
      <c r="P111" s="299" t="s">
        <v>917</v>
      </c>
    </row>
    <row r="112" spans="1:16" ht="14.25" customHeight="1" x14ac:dyDescent="0.2">
      <c r="A112" s="311">
        <v>106</v>
      </c>
      <c r="B112" s="271" t="s">
        <v>499</v>
      </c>
      <c r="C112" s="68" t="s">
        <v>466</v>
      </c>
      <c r="D112" s="40">
        <v>59074</v>
      </c>
      <c r="E112" s="80">
        <v>63116015</v>
      </c>
      <c r="F112" s="38" t="s">
        <v>893</v>
      </c>
      <c r="G112" s="83" t="s">
        <v>189</v>
      </c>
      <c r="H112" s="32">
        <v>10</v>
      </c>
      <c r="I112" s="33">
        <v>21200</v>
      </c>
      <c r="J112" s="228">
        <f t="shared" si="26"/>
        <v>800</v>
      </c>
      <c r="K112" s="191"/>
      <c r="L112" s="193"/>
      <c r="M112" s="192"/>
      <c r="N112" s="193">
        <v>800</v>
      </c>
      <c r="O112" s="193"/>
      <c r="P112" s="299" t="s">
        <v>918</v>
      </c>
    </row>
    <row r="113" spans="1:16" ht="14.25" customHeight="1" x14ac:dyDescent="0.2">
      <c r="A113" s="311">
        <v>107</v>
      </c>
      <c r="B113" s="276" t="s">
        <v>1033</v>
      </c>
      <c r="C113" s="34" t="s">
        <v>718</v>
      </c>
      <c r="D113" s="40">
        <v>67180</v>
      </c>
      <c r="E113" s="80">
        <v>63116015</v>
      </c>
      <c r="F113" s="38" t="s">
        <v>1009</v>
      </c>
      <c r="G113" s="83" t="s">
        <v>653</v>
      </c>
      <c r="H113" s="32">
        <v>10</v>
      </c>
      <c r="I113" s="33">
        <v>14310</v>
      </c>
      <c r="J113" s="227">
        <f t="shared" ref="J113:J116" si="27">SUM(K113+L113+M113+N113+O113)</f>
        <v>428</v>
      </c>
      <c r="K113" s="191"/>
      <c r="L113" s="189"/>
      <c r="M113" s="192">
        <v>428</v>
      </c>
      <c r="N113" s="193"/>
      <c r="O113" s="193"/>
      <c r="P113" s="110" t="s">
        <v>1034</v>
      </c>
    </row>
    <row r="114" spans="1:16" ht="14.25" customHeight="1" x14ac:dyDescent="0.2">
      <c r="A114" s="311">
        <v>108</v>
      </c>
      <c r="B114" s="276" t="s">
        <v>1057</v>
      </c>
      <c r="C114" s="34" t="s">
        <v>104</v>
      </c>
      <c r="D114" s="40">
        <v>69595</v>
      </c>
      <c r="E114" s="80">
        <v>63116015</v>
      </c>
      <c r="F114" s="38" t="s">
        <v>1058</v>
      </c>
      <c r="G114" s="83" t="s">
        <v>1060</v>
      </c>
      <c r="H114" s="32">
        <v>10</v>
      </c>
      <c r="I114" s="33">
        <v>21200</v>
      </c>
      <c r="J114" s="227">
        <f t="shared" si="27"/>
        <v>700</v>
      </c>
      <c r="K114" s="191"/>
      <c r="L114" s="189"/>
      <c r="M114" s="192"/>
      <c r="N114" s="193">
        <v>700</v>
      </c>
      <c r="O114" s="193"/>
      <c r="P114" s="110" t="s">
        <v>1059</v>
      </c>
    </row>
    <row r="115" spans="1:16" ht="14.25" customHeight="1" x14ac:dyDescent="0.2">
      <c r="A115" s="311">
        <v>109</v>
      </c>
      <c r="B115" s="276" t="s">
        <v>1063</v>
      </c>
      <c r="C115" s="34" t="s">
        <v>199</v>
      </c>
      <c r="D115" s="40">
        <v>69831</v>
      </c>
      <c r="E115" s="80">
        <v>63116015</v>
      </c>
      <c r="F115" s="38" t="s">
        <v>1058</v>
      </c>
      <c r="G115" s="83" t="s">
        <v>1064</v>
      </c>
      <c r="H115" s="32">
        <v>10</v>
      </c>
      <c r="I115" s="33">
        <v>21110</v>
      </c>
      <c r="J115" s="227">
        <f t="shared" si="27"/>
        <v>16000</v>
      </c>
      <c r="K115" s="191"/>
      <c r="L115" s="189"/>
      <c r="M115" s="192"/>
      <c r="N115" s="193">
        <v>16000</v>
      </c>
      <c r="O115" s="193"/>
      <c r="P115" s="110" t="s">
        <v>1065</v>
      </c>
    </row>
    <row r="116" spans="1:16" ht="14.25" customHeight="1" thickBot="1" x14ac:dyDescent="0.25">
      <c r="A116" s="311">
        <v>110</v>
      </c>
      <c r="B116" s="276"/>
      <c r="C116" s="34"/>
      <c r="D116" s="40"/>
      <c r="E116" s="80"/>
      <c r="F116" s="38" t="s">
        <v>1177</v>
      </c>
      <c r="G116" s="77" t="s">
        <v>1047</v>
      </c>
      <c r="H116" s="48">
        <v>10</v>
      </c>
      <c r="I116" s="39">
        <v>11110</v>
      </c>
      <c r="J116" s="227">
        <f t="shared" si="27"/>
        <v>13113.45</v>
      </c>
      <c r="K116" s="191">
        <v>13113.45</v>
      </c>
      <c r="L116" s="189"/>
      <c r="M116" s="192"/>
      <c r="N116" s="193"/>
      <c r="O116" s="193"/>
      <c r="P116" s="110"/>
    </row>
    <row r="117" spans="1:16" ht="13.5" thickBot="1" x14ac:dyDescent="0.25">
      <c r="A117" s="207"/>
      <c r="B117" s="208"/>
      <c r="C117" s="225"/>
      <c r="D117" s="210"/>
      <c r="E117" s="210"/>
      <c r="F117" s="209"/>
      <c r="G117" s="210"/>
      <c r="H117" s="209"/>
      <c r="I117" s="211" t="s">
        <v>47</v>
      </c>
      <c r="J117" s="212">
        <f t="shared" ref="J117:O117" si="28">SUM(J7:J116)</f>
        <v>287560.15999999997</v>
      </c>
      <c r="K117" s="212">
        <f t="shared" si="28"/>
        <v>42193.479999999996</v>
      </c>
      <c r="L117" s="212">
        <f t="shared" si="28"/>
        <v>0</v>
      </c>
      <c r="M117" s="212">
        <f t="shared" si="28"/>
        <v>197087.68</v>
      </c>
      <c r="N117" s="212">
        <f t="shared" si="28"/>
        <v>48279</v>
      </c>
      <c r="O117" s="212">
        <f t="shared" si="28"/>
        <v>0</v>
      </c>
      <c r="P117" s="226"/>
    </row>
    <row r="118" spans="1:16" x14ac:dyDescent="0.2">
      <c r="M118" s="494"/>
      <c r="N118" s="118"/>
      <c r="O118" s="118"/>
      <c r="P118" s="185"/>
    </row>
    <row r="119" spans="1:16" x14ac:dyDescent="0.2">
      <c r="E119" s="111" t="s">
        <v>57</v>
      </c>
      <c r="N119" s="85"/>
    </row>
    <row r="138" spans="16:16" x14ac:dyDescent="0.2">
      <c r="P138" s="195"/>
    </row>
    <row r="354" ht="12.75" customHeight="1" x14ac:dyDescent="0.2"/>
  </sheetData>
  <autoFilter ref="A6:P114"/>
  <phoneticPr fontId="2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110" zoomScaleNormal="110" workbookViewId="0">
      <selection activeCell="A15" sqref="A15:XFD15"/>
    </sheetView>
  </sheetViews>
  <sheetFormatPr defaultRowHeight="12.75" x14ac:dyDescent="0.2"/>
  <cols>
    <col min="1" max="1" width="3.28515625" style="2" customWidth="1"/>
    <col min="2" max="2" width="11.7109375" style="90" customWidth="1"/>
    <col min="3" max="3" width="8.7109375" style="2" customWidth="1"/>
    <col min="4" max="4" width="6.7109375" style="3" customWidth="1"/>
    <col min="5" max="5" width="9.7109375" style="3" customWidth="1"/>
    <col min="6" max="6" width="8.7109375" style="2" customWidth="1"/>
    <col min="7" max="7" width="21.140625" style="3" customWidth="1"/>
    <col min="8" max="8" width="3.85546875" style="2" customWidth="1"/>
    <col min="9" max="9" width="7.28515625" style="2" customWidth="1"/>
    <col min="10" max="10" width="8.28515625" style="2" customWidth="1"/>
    <col min="11" max="11" width="7.85546875" style="2" customWidth="1"/>
    <col min="12" max="12" width="7.140625" style="2" customWidth="1"/>
    <col min="13" max="13" width="7.7109375" style="2" customWidth="1"/>
    <col min="14" max="14" width="6.5703125" style="2" customWidth="1"/>
    <col min="15" max="15" width="7.28515625" style="2" customWidth="1"/>
    <col min="16" max="16" width="17.42578125" style="2" customWidth="1"/>
    <col min="17" max="16384" width="9.140625" style="2"/>
  </cols>
  <sheetData>
    <row r="1" spans="1:18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8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8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8" s="84" customFormat="1" ht="20.25" customHeight="1" x14ac:dyDescent="0.2">
      <c r="B4" s="94"/>
      <c r="C4" s="183"/>
      <c r="D4" s="111"/>
      <c r="E4" s="111"/>
      <c r="G4" s="111"/>
      <c r="P4" s="111"/>
    </row>
    <row r="6" spans="1:18" s="6" customFormat="1" ht="16.5" thickBot="1" x14ac:dyDescent="0.3">
      <c r="A6" s="35" t="s">
        <v>89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</row>
    <row r="7" spans="1:18" s="6" customFormat="1" ht="13.5" thickBot="1" x14ac:dyDescent="0.25">
      <c r="A7" s="247" t="s">
        <v>2</v>
      </c>
      <c r="B7" s="214" t="s">
        <v>49</v>
      </c>
      <c r="C7" s="231" t="s">
        <v>48</v>
      </c>
      <c r="D7" s="216" t="s">
        <v>0</v>
      </c>
      <c r="E7" s="217" t="s">
        <v>3</v>
      </c>
      <c r="F7" s="218" t="s">
        <v>50</v>
      </c>
      <c r="G7" s="248" t="s">
        <v>4</v>
      </c>
      <c r="H7" s="247" t="s">
        <v>28</v>
      </c>
      <c r="I7" s="250" t="s">
        <v>5</v>
      </c>
      <c r="J7" s="251" t="s">
        <v>6</v>
      </c>
      <c r="K7" s="278" t="s">
        <v>7</v>
      </c>
      <c r="L7" s="253" t="s">
        <v>8</v>
      </c>
      <c r="M7" s="251" t="s">
        <v>9</v>
      </c>
      <c r="N7" s="254" t="s">
        <v>10</v>
      </c>
      <c r="O7" s="251" t="s">
        <v>11</v>
      </c>
      <c r="P7" s="251" t="s">
        <v>12</v>
      </c>
    </row>
    <row r="8" spans="1:18" s="6" customFormat="1" x14ac:dyDescent="0.2">
      <c r="A8" s="27">
        <v>1</v>
      </c>
      <c r="B8" s="116"/>
      <c r="C8" s="71"/>
      <c r="D8" s="106"/>
      <c r="E8" s="105"/>
      <c r="F8" s="37" t="s">
        <v>90</v>
      </c>
      <c r="G8" s="77" t="s">
        <v>78</v>
      </c>
      <c r="H8" s="48">
        <v>10</v>
      </c>
      <c r="I8" s="39">
        <v>11110</v>
      </c>
      <c r="J8" s="227">
        <f t="shared" ref="J8:J13" si="0">SUM(K8+L8+M8+N8+O8)</f>
        <v>3379.34</v>
      </c>
      <c r="K8" s="325">
        <v>3379.34</v>
      </c>
      <c r="L8" s="189"/>
      <c r="M8" s="189"/>
      <c r="N8" s="189"/>
      <c r="O8" s="189"/>
      <c r="P8" s="110"/>
    </row>
    <row r="9" spans="1:18" s="6" customFormat="1" x14ac:dyDescent="0.2">
      <c r="A9" s="27">
        <v>2</v>
      </c>
      <c r="B9" s="116" t="s">
        <v>198</v>
      </c>
      <c r="C9" s="71" t="s">
        <v>199</v>
      </c>
      <c r="D9" s="106">
        <v>20115</v>
      </c>
      <c r="E9" s="105">
        <v>63148015</v>
      </c>
      <c r="F9" s="37" t="s">
        <v>170</v>
      </c>
      <c r="G9" s="77" t="s">
        <v>113</v>
      </c>
      <c r="H9" s="48">
        <v>10</v>
      </c>
      <c r="I9" s="51">
        <v>13445</v>
      </c>
      <c r="J9" s="227">
        <f t="shared" si="0"/>
        <v>449.7</v>
      </c>
      <c r="K9" s="325"/>
      <c r="L9" s="189"/>
      <c r="M9" s="189">
        <v>449.7</v>
      </c>
      <c r="N9" s="189"/>
      <c r="O9" s="189"/>
      <c r="P9" s="110" t="s">
        <v>200</v>
      </c>
    </row>
    <row r="10" spans="1:18" s="6" customFormat="1" x14ac:dyDescent="0.2">
      <c r="A10" s="27">
        <v>3</v>
      </c>
      <c r="B10" s="104" t="s">
        <v>230</v>
      </c>
      <c r="C10" s="18" t="s">
        <v>231</v>
      </c>
      <c r="D10" s="100">
        <v>21067</v>
      </c>
      <c r="E10" s="76">
        <v>63185015</v>
      </c>
      <c r="F10" s="37" t="s">
        <v>226</v>
      </c>
      <c r="G10" s="77" t="s">
        <v>113</v>
      </c>
      <c r="H10" s="48">
        <v>10</v>
      </c>
      <c r="I10" s="51">
        <v>13445</v>
      </c>
      <c r="J10" s="227">
        <f t="shared" si="0"/>
        <v>449.7</v>
      </c>
      <c r="K10" s="325"/>
      <c r="L10" s="189"/>
      <c r="M10" s="189">
        <v>449.7</v>
      </c>
      <c r="N10" s="189"/>
      <c r="O10" s="189"/>
      <c r="P10" s="110" t="s">
        <v>229</v>
      </c>
    </row>
    <row r="11" spans="1:18" s="6" customFormat="1" x14ac:dyDescent="0.2">
      <c r="A11" s="27">
        <v>4</v>
      </c>
      <c r="B11" s="116"/>
      <c r="C11" s="71"/>
      <c r="D11" s="106"/>
      <c r="E11" s="105"/>
      <c r="F11" s="320" t="s">
        <v>626</v>
      </c>
      <c r="G11" s="77" t="s">
        <v>854</v>
      </c>
      <c r="H11" s="48">
        <v>10</v>
      </c>
      <c r="I11" s="39">
        <v>11110</v>
      </c>
      <c r="J11" s="227">
        <f t="shared" si="0"/>
        <v>3379.34</v>
      </c>
      <c r="K11" s="325">
        <v>3379.34</v>
      </c>
      <c r="L11" s="189"/>
      <c r="M11" s="189"/>
      <c r="N11" s="189"/>
      <c r="O11" s="189"/>
      <c r="P11" s="110"/>
    </row>
    <row r="12" spans="1:18" s="6" customFormat="1" x14ac:dyDescent="0.2">
      <c r="A12" s="23">
        <v>5</v>
      </c>
      <c r="B12" s="116" t="s">
        <v>723</v>
      </c>
      <c r="C12" s="71" t="s">
        <v>724</v>
      </c>
      <c r="D12" s="106">
        <v>44671</v>
      </c>
      <c r="E12" s="105">
        <v>63148015</v>
      </c>
      <c r="F12" s="38" t="s">
        <v>686</v>
      </c>
      <c r="G12" s="83" t="s">
        <v>711</v>
      </c>
      <c r="H12" s="32">
        <v>10</v>
      </c>
      <c r="I12" s="33">
        <v>14310</v>
      </c>
      <c r="J12" s="227">
        <f t="shared" si="0"/>
        <v>1897.8</v>
      </c>
      <c r="K12" s="189"/>
      <c r="L12" s="189"/>
      <c r="M12" s="189">
        <v>1897.8</v>
      </c>
      <c r="N12" s="189"/>
      <c r="O12" s="189"/>
      <c r="P12" s="110" t="s">
        <v>143</v>
      </c>
    </row>
    <row r="13" spans="1:18" s="6" customFormat="1" x14ac:dyDescent="0.2">
      <c r="A13" s="27">
        <v>6</v>
      </c>
      <c r="B13" s="116" t="s">
        <v>795</v>
      </c>
      <c r="C13" s="19" t="s">
        <v>658</v>
      </c>
      <c r="D13" s="100">
        <v>49010</v>
      </c>
      <c r="E13" s="105">
        <v>63148015</v>
      </c>
      <c r="F13" s="38" t="s">
        <v>774</v>
      </c>
      <c r="G13" s="83" t="s">
        <v>653</v>
      </c>
      <c r="H13" s="32">
        <v>10</v>
      </c>
      <c r="I13" s="33">
        <v>14310</v>
      </c>
      <c r="J13" s="227">
        <f t="shared" si="0"/>
        <v>93.3</v>
      </c>
      <c r="K13" s="191"/>
      <c r="L13" s="189"/>
      <c r="M13" s="192">
        <v>93.3</v>
      </c>
      <c r="N13" s="193"/>
      <c r="O13" s="193"/>
      <c r="P13" s="110" t="s">
        <v>143</v>
      </c>
    </row>
    <row r="14" spans="1:18" s="6" customFormat="1" ht="13.5" thickBot="1" x14ac:dyDescent="0.25">
      <c r="A14" s="23">
        <v>7</v>
      </c>
      <c r="B14" s="274"/>
      <c r="C14" s="69"/>
      <c r="D14" s="101"/>
      <c r="E14" s="105"/>
      <c r="F14" s="38" t="s">
        <v>1177</v>
      </c>
      <c r="G14" s="77" t="s">
        <v>1047</v>
      </c>
      <c r="H14" s="48">
        <v>10</v>
      </c>
      <c r="I14" s="39">
        <v>11110</v>
      </c>
      <c r="J14" s="227"/>
      <c r="K14" s="191">
        <v>3379.34</v>
      </c>
      <c r="L14" s="189"/>
      <c r="M14" s="192"/>
      <c r="N14" s="193"/>
      <c r="O14" s="193"/>
      <c r="P14" s="299"/>
    </row>
    <row r="15" spans="1:18" s="6" customFormat="1" ht="13.5" thickBot="1" x14ac:dyDescent="0.25">
      <c r="A15" s="239"/>
      <c r="B15" s="255"/>
      <c r="C15" s="240"/>
      <c r="D15" s="241"/>
      <c r="E15" s="241"/>
      <c r="F15" s="240"/>
      <c r="G15" s="241"/>
      <c r="H15" s="240"/>
      <c r="I15" s="242" t="s">
        <v>42</v>
      </c>
      <c r="J15" s="243">
        <f t="shared" ref="J15:O15" si="1">SUM(J8:J14)</f>
        <v>9649.1799999999985</v>
      </c>
      <c r="K15" s="243">
        <f t="shared" si="1"/>
        <v>10138.02</v>
      </c>
      <c r="L15" s="206">
        <f t="shared" si="1"/>
        <v>0</v>
      </c>
      <c r="M15" s="206">
        <f t="shared" si="1"/>
        <v>2890.5</v>
      </c>
      <c r="N15" s="206">
        <f t="shared" si="1"/>
        <v>0</v>
      </c>
      <c r="O15" s="206">
        <f t="shared" si="1"/>
        <v>0</v>
      </c>
      <c r="P15" s="242"/>
    </row>
    <row r="16" spans="1:18" s="6" customFormat="1" x14ac:dyDescent="0.2">
      <c r="A16" s="2"/>
      <c r="B16" s="90"/>
      <c r="C16" s="2"/>
      <c r="D16" s="3"/>
      <c r="E16" s="3"/>
      <c r="F16" s="2"/>
      <c r="G16" s="3"/>
      <c r="H16" s="2"/>
      <c r="I16" s="2"/>
      <c r="J16" s="2"/>
      <c r="K16" s="12"/>
      <c r="L16" s="2"/>
      <c r="M16" s="10"/>
      <c r="N16" s="2"/>
      <c r="O16" s="2"/>
      <c r="P16" s="2"/>
    </row>
    <row r="17" spans="1:16" s="6" customFormat="1" x14ac:dyDescent="0.2">
      <c r="A17" s="2"/>
      <c r="B17" s="90"/>
      <c r="C17" s="2"/>
      <c r="D17" s="3"/>
      <c r="E17" s="3"/>
      <c r="F17" s="2"/>
      <c r="G17" s="3"/>
      <c r="H17" s="2"/>
      <c r="I17" s="2"/>
      <c r="J17" s="269"/>
      <c r="K17" s="279"/>
      <c r="L17" s="2"/>
      <c r="M17" s="477"/>
      <c r="N17" s="2"/>
      <c r="O17" s="2"/>
      <c r="P17" s="29"/>
    </row>
    <row r="18" spans="1:16" s="6" customFormat="1" x14ac:dyDescent="0.2">
      <c r="A18" s="2"/>
      <c r="B18" s="90"/>
      <c r="C18" s="2"/>
      <c r="D18" s="3"/>
      <c r="E18" s="3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</row>
    <row r="19" spans="1:16" s="6" customFormat="1" x14ac:dyDescent="0.2">
      <c r="A19" s="2"/>
      <c r="B19" s="90"/>
      <c r="C19" s="2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</row>
    <row r="20" spans="1:16" s="6" customFormat="1" x14ac:dyDescent="0.2">
      <c r="A20" s="2"/>
      <c r="B20" s="90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90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90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90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90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90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6" s="6" customFormat="1" x14ac:dyDescent="0.2">
      <c r="A26" s="2"/>
      <c r="B26" s="90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</row>
    <row r="27" spans="1:16" s="6" customFormat="1" x14ac:dyDescent="0.2">
      <c r="A27" s="2"/>
      <c r="B27" s="90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</row>
    <row r="28" spans="1:16" s="6" customFormat="1" x14ac:dyDescent="0.2">
      <c r="A28" s="2"/>
      <c r="B28" s="90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29" spans="1:16" s="6" customFormat="1" x14ac:dyDescent="0.2">
      <c r="A29" s="2"/>
      <c r="B29" s="90"/>
      <c r="C29" s="2"/>
      <c r="D29" s="3"/>
      <c r="E29" s="3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</row>
    <row r="30" spans="1:16" s="6" customFormat="1" x14ac:dyDescent="0.2">
      <c r="A30" s="2"/>
      <c r="B30" s="90"/>
      <c r="C30" s="2"/>
      <c r="D30" s="3"/>
      <c r="E30" s="3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</row>
    <row r="31" spans="1:16" s="6" customFormat="1" x14ac:dyDescent="0.2">
      <c r="A31" s="2"/>
      <c r="B31" s="90"/>
      <c r="C31" s="2"/>
      <c r="D31" s="3"/>
      <c r="E31" s="3"/>
      <c r="F31" s="2"/>
      <c r="G31" s="3"/>
      <c r="H31" s="2"/>
      <c r="I31" s="2"/>
      <c r="J31" s="2"/>
      <c r="K31" s="2"/>
      <c r="L31" s="2"/>
      <c r="M31" s="2"/>
      <c r="N31" s="2"/>
      <c r="O31" s="2"/>
      <c r="P31" s="2"/>
    </row>
  </sheetData>
  <autoFilter ref="A7:P7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="110" zoomScaleNormal="110" workbookViewId="0">
      <selection activeCell="F24" sqref="F24"/>
    </sheetView>
  </sheetViews>
  <sheetFormatPr defaultRowHeight="12.75" x14ac:dyDescent="0.2"/>
  <cols>
    <col min="1" max="1" width="4" style="2" customWidth="1"/>
    <col min="2" max="2" width="10" style="3" customWidth="1"/>
    <col min="3" max="3" width="9.140625" style="2" customWidth="1"/>
    <col min="4" max="4" width="6.5703125" style="3" customWidth="1"/>
    <col min="5" max="5" width="10.5703125" style="3" customWidth="1"/>
    <col min="6" max="6" width="8.5703125" style="2" customWidth="1"/>
    <col min="7" max="7" width="23" style="3" customWidth="1"/>
    <col min="8" max="8" width="3.7109375" style="2" customWidth="1"/>
    <col min="9" max="9" width="6.28515625" style="2" customWidth="1"/>
    <col min="10" max="11" width="7.85546875" style="2" customWidth="1"/>
    <col min="12" max="12" width="6.7109375" style="2" customWidth="1"/>
    <col min="13" max="13" width="7.5703125" style="2" customWidth="1"/>
    <col min="14" max="14" width="7.7109375" style="2" customWidth="1"/>
    <col min="15" max="15" width="7.5703125" style="2" customWidth="1"/>
    <col min="16" max="16" width="17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6" customFormat="1" ht="16.5" thickBot="1" x14ac:dyDescent="0.3">
      <c r="A5" s="35" t="s">
        <v>92</v>
      </c>
      <c r="B5" s="97"/>
      <c r="C5" s="35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7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48" t="s">
        <v>4</v>
      </c>
      <c r="H6" s="247" t="s">
        <v>28</v>
      </c>
      <c r="I6" s="250" t="s">
        <v>5</v>
      </c>
      <c r="J6" s="251" t="s">
        <v>6</v>
      </c>
      <c r="K6" s="252" t="s">
        <v>7</v>
      </c>
      <c r="L6" s="253" t="s">
        <v>8</v>
      </c>
      <c r="M6" s="251" t="s">
        <v>9</v>
      </c>
      <c r="N6" s="254" t="s">
        <v>10</v>
      </c>
      <c r="O6" s="251" t="s">
        <v>11</v>
      </c>
      <c r="P6" s="251" t="s">
        <v>12</v>
      </c>
    </row>
    <row r="7" spans="1:19" s="6" customFormat="1" x14ac:dyDescent="0.2">
      <c r="A7" s="18">
        <v>1</v>
      </c>
      <c r="B7" s="276"/>
      <c r="C7" s="34"/>
      <c r="D7" s="40"/>
      <c r="E7" s="80"/>
      <c r="F7" s="37" t="s">
        <v>90</v>
      </c>
      <c r="G7" s="77" t="s">
        <v>78</v>
      </c>
      <c r="H7" s="48">
        <v>10</v>
      </c>
      <c r="I7" s="39">
        <v>11110</v>
      </c>
      <c r="J7" s="227">
        <f t="shared" ref="J7" si="0">SUM(K7+L7+M7+N7+O7)</f>
        <v>4441.96</v>
      </c>
      <c r="K7" s="279">
        <v>4441.96</v>
      </c>
      <c r="L7" s="313"/>
      <c r="M7" s="192"/>
      <c r="N7" s="193"/>
      <c r="O7" s="193"/>
      <c r="P7" s="110"/>
    </row>
    <row r="8" spans="1:19" s="6" customFormat="1" x14ac:dyDescent="0.2">
      <c r="A8" s="18">
        <v>2</v>
      </c>
      <c r="B8" s="104" t="s">
        <v>242</v>
      </c>
      <c r="C8" s="18" t="s">
        <v>199</v>
      </c>
      <c r="D8" s="100">
        <v>21159</v>
      </c>
      <c r="E8" s="105">
        <v>63165075</v>
      </c>
      <c r="F8" s="37" t="s">
        <v>216</v>
      </c>
      <c r="G8" s="77" t="s">
        <v>113</v>
      </c>
      <c r="H8" s="48">
        <v>10</v>
      </c>
      <c r="I8" s="51">
        <v>13445</v>
      </c>
      <c r="J8" s="227">
        <f t="shared" ref="J8:J10" si="1">SUM(K8+L8+M8+N8+O8)</f>
        <v>492.45</v>
      </c>
      <c r="K8" s="325"/>
      <c r="L8" s="189"/>
      <c r="M8" s="189">
        <v>492.45</v>
      </c>
      <c r="N8" s="189"/>
      <c r="O8" s="189"/>
      <c r="P8" s="110" t="s">
        <v>241</v>
      </c>
    </row>
    <row r="9" spans="1:19" s="6" customFormat="1" x14ac:dyDescent="0.2">
      <c r="A9" s="18">
        <v>3</v>
      </c>
      <c r="B9" s="104" t="s">
        <v>242</v>
      </c>
      <c r="C9" s="18" t="s">
        <v>199</v>
      </c>
      <c r="D9" s="100">
        <v>21159</v>
      </c>
      <c r="E9" s="105">
        <v>63165075</v>
      </c>
      <c r="F9" s="37" t="s">
        <v>216</v>
      </c>
      <c r="G9" s="77" t="s">
        <v>113</v>
      </c>
      <c r="H9" s="48">
        <v>10</v>
      </c>
      <c r="I9" s="51">
        <v>13445</v>
      </c>
      <c r="J9" s="227">
        <f t="shared" si="1"/>
        <v>492.45</v>
      </c>
      <c r="K9" s="325"/>
      <c r="L9" s="189"/>
      <c r="M9" s="189">
        <v>492.45</v>
      </c>
      <c r="N9" s="189"/>
      <c r="O9" s="189"/>
      <c r="P9" s="110" t="s">
        <v>241</v>
      </c>
    </row>
    <row r="10" spans="1:19" s="6" customFormat="1" x14ac:dyDescent="0.2">
      <c r="A10" s="18">
        <v>4</v>
      </c>
      <c r="B10" s="417"/>
      <c r="C10" s="71"/>
      <c r="D10" s="100"/>
      <c r="E10" s="105"/>
      <c r="F10" s="320" t="s">
        <v>626</v>
      </c>
      <c r="G10" s="77" t="s">
        <v>854</v>
      </c>
      <c r="H10" s="48">
        <v>10</v>
      </c>
      <c r="I10" s="39">
        <v>11110</v>
      </c>
      <c r="J10" s="227">
        <f t="shared" si="1"/>
        <v>4441.96</v>
      </c>
      <c r="K10" s="325">
        <v>4441.96</v>
      </c>
      <c r="L10" s="246"/>
      <c r="M10" s="192"/>
      <c r="N10" s="193"/>
      <c r="O10" s="193"/>
      <c r="P10" s="426"/>
    </row>
    <row r="11" spans="1:19" s="6" customFormat="1" x14ac:dyDescent="0.2">
      <c r="A11" s="18">
        <v>5</v>
      </c>
      <c r="B11" s="116" t="s">
        <v>725</v>
      </c>
      <c r="C11" s="71" t="s">
        <v>724</v>
      </c>
      <c r="D11" s="106">
        <v>44651</v>
      </c>
      <c r="E11" s="105">
        <v>63165075</v>
      </c>
      <c r="F11" s="38" t="s">
        <v>686</v>
      </c>
      <c r="G11" s="83" t="s">
        <v>711</v>
      </c>
      <c r="H11" s="32">
        <v>10</v>
      </c>
      <c r="I11" s="33">
        <v>14310</v>
      </c>
      <c r="J11" s="227">
        <f t="shared" ref="J11:J14" si="2">SUM(K11+L11+M11+N11+O11)</f>
        <v>1900</v>
      </c>
      <c r="K11" s="189"/>
      <c r="L11" s="189"/>
      <c r="M11" s="189">
        <v>1900</v>
      </c>
      <c r="N11" s="189"/>
      <c r="O11" s="189"/>
      <c r="P11" s="110" t="s">
        <v>143</v>
      </c>
    </row>
    <row r="12" spans="1:19" s="6" customFormat="1" x14ac:dyDescent="0.2">
      <c r="A12" s="18">
        <v>6</v>
      </c>
      <c r="B12" s="271" t="s">
        <v>796</v>
      </c>
      <c r="C12" s="68" t="s">
        <v>658</v>
      </c>
      <c r="D12" s="40">
        <v>49022</v>
      </c>
      <c r="E12" s="105">
        <v>63165075</v>
      </c>
      <c r="F12" s="38" t="s">
        <v>774</v>
      </c>
      <c r="G12" s="83" t="s">
        <v>653</v>
      </c>
      <c r="H12" s="32">
        <v>10</v>
      </c>
      <c r="I12" s="33">
        <v>14310</v>
      </c>
      <c r="J12" s="227">
        <f t="shared" si="2"/>
        <v>37.6</v>
      </c>
      <c r="K12" s="191"/>
      <c r="L12" s="189"/>
      <c r="M12" s="192">
        <v>37.6</v>
      </c>
      <c r="N12" s="193"/>
      <c r="O12" s="193"/>
      <c r="P12" s="110" t="s">
        <v>143</v>
      </c>
    </row>
    <row r="13" spans="1:19" s="6" customFormat="1" x14ac:dyDescent="0.2">
      <c r="A13" s="18">
        <v>7</v>
      </c>
      <c r="B13" s="343" t="s">
        <v>1027</v>
      </c>
      <c r="C13" s="343" t="s">
        <v>1028</v>
      </c>
      <c r="D13" s="101">
        <v>73188</v>
      </c>
      <c r="E13" s="105">
        <v>63165075</v>
      </c>
      <c r="F13" s="37" t="s">
        <v>1107</v>
      </c>
      <c r="G13" s="83" t="s">
        <v>910</v>
      </c>
      <c r="H13" s="32">
        <v>10</v>
      </c>
      <c r="I13" s="33">
        <v>13440</v>
      </c>
      <c r="J13" s="227">
        <f t="shared" si="2"/>
        <v>50</v>
      </c>
      <c r="K13" s="325"/>
      <c r="L13" s="199"/>
      <c r="M13" s="201">
        <v>50</v>
      </c>
      <c r="N13" s="201"/>
      <c r="O13" s="201"/>
      <c r="P13" s="20" t="s">
        <v>1108</v>
      </c>
    </row>
    <row r="14" spans="1:19" s="6" customFormat="1" ht="13.5" thickBot="1" x14ac:dyDescent="0.25">
      <c r="A14" s="18">
        <v>8</v>
      </c>
      <c r="B14" s="116"/>
      <c r="C14" s="19"/>
      <c r="D14" s="100"/>
      <c r="E14" s="105"/>
      <c r="F14" s="21" t="s">
        <v>1177</v>
      </c>
      <c r="G14" s="77" t="s">
        <v>1047</v>
      </c>
      <c r="H14" s="48">
        <v>10</v>
      </c>
      <c r="I14" s="39">
        <v>11110</v>
      </c>
      <c r="J14" s="227">
        <f t="shared" si="2"/>
        <v>4441.96</v>
      </c>
      <c r="K14" s="325">
        <v>4441.96</v>
      </c>
      <c r="L14" s="246"/>
      <c r="M14" s="192"/>
      <c r="N14" s="193"/>
      <c r="O14" s="193"/>
      <c r="P14" s="426"/>
    </row>
    <row r="15" spans="1:19" s="6" customFormat="1" ht="13.5" thickBot="1" x14ac:dyDescent="0.25">
      <c r="A15" s="239"/>
      <c r="B15" s="241"/>
      <c r="C15" s="240"/>
      <c r="D15" s="241"/>
      <c r="E15" s="241"/>
      <c r="F15" s="240"/>
      <c r="G15" s="241"/>
      <c r="H15" s="240"/>
      <c r="I15" s="242" t="s">
        <v>42</v>
      </c>
      <c r="J15" s="243">
        <f t="shared" ref="J15:O15" si="3">SUM(J7:J14)</f>
        <v>16298.380000000001</v>
      </c>
      <c r="K15" s="243">
        <f t="shared" si="3"/>
        <v>13325.880000000001</v>
      </c>
      <c r="L15" s="206">
        <f t="shared" si="3"/>
        <v>0</v>
      </c>
      <c r="M15" s="206">
        <f t="shared" si="3"/>
        <v>2972.5</v>
      </c>
      <c r="N15" s="206">
        <f t="shared" si="3"/>
        <v>0</v>
      </c>
      <c r="O15" s="206">
        <f t="shared" si="3"/>
        <v>0</v>
      </c>
      <c r="P15" s="242"/>
    </row>
    <row r="16" spans="1:19" s="6" customFormat="1" x14ac:dyDescent="0.2">
      <c r="A16" s="2"/>
      <c r="B16" s="3"/>
      <c r="C16" s="2"/>
      <c r="D16" s="3"/>
      <c r="E16" s="3"/>
      <c r="F16" s="2"/>
      <c r="G16" s="3"/>
      <c r="H16" s="2"/>
      <c r="I16" s="2"/>
      <c r="J16" s="2"/>
      <c r="K16" s="12"/>
      <c r="L16" s="2"/>
      <c r="M16" s="2"/>
      <c r="N16" s="2"/>
      <c r="O16" s="2"/>
      <c r="P16" s="2"/>
    </row>
    <row r="17" spans="1:16" s="6" customFormat="1" x14ac:dyDescent="0.2">
      <c r="A17" s="2"/>
      <c r="B17" s="3"/>
      <c r="C17" s="2"/>
      <c r="D17" s="3"/>
      <c r="E17" s="3"/>
      <c r="F17" s="2"/>
      <c r="G17" s="3"/>
      <c r="H17" s="2"/>
      <c r="I17" s="2"/>
      <c r="J17" s="279"/>
      <c r="K17" s="279"/>
      <c r="L17" s="2"/>
      <c r="M17" s="25"/>
      <c r="N17" s="2"/>
      <c r="O17" s="2"/>
      <c r="P17" s="29"/>
    </row>
    <row r="18" spans="1:16" s="6" customFormat="1" x14ac:dyDescent="0.2">
      <c r="A18" s="2"/>
    </row>
    <row r="19" spans="1:16" s="6" customFormat="1" x14ac:dyDescent="0.2">
      <c r="A19" s="2"/>
    </row>
    <row r="20" spans="1:16" s="6" customFormat="1" x14ac:dyDescent="0.2">
      <c r="A20" s="2"/>
      <c r="B20" s="3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3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9" spans="1:16" ht="13.5" customHeight="1" x14ac:dyDescent="0.2"/>
    <row r="30" spans="1:16" ht="13.5" customHeight="1" x14ac:dyDescent="0.2"/>
    <row r="31" spans="1:16" ht="13.5" customHeight="1" x14ac:dyDescent="0.2"/>
    <row r="32" spans="1:1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</sheetData>
  <autoFilter ref="A6:P14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110" zoomScaleNormal="110" workbookViewId="0">
      <selection activeCell="F20" sqref="F20"/>
    </sheetView>
  </sheetViews>
  <sheetFormatPr defaultRowHeight="12.75" x14ac:dyDescent="0.2"/>
  <cols>
    <col min="1" max="1" width="3.5703125" style="2" customWidth="1"/>
    <col min="2" max="2" width="10.42578125" style="90" customWidth="1"/>
    <col min="3" max="3" width="9.85546875" style="73" customWidth="1"/>
    <col min="4" max="4" width="6.5703125" style="3" customWidth="1"/>
    <col min="5" max="5" width="9.5703125" style="3" customWidth="1"/>
    <col min="6" max="6" width="8.28515625" style="2" customWidth="1"/>
    <col min="7" max="7" width="21.28515625" style="3" customWidth="1"/>
    <col min="8" max="8" width="3.42578125" style="2" customWidth="1"/>
    <col min="9" max="9" width="6.140625" style="2" customWidth="1"/>
    <col min="10" max="10" width="9" style="2" customWidth="1"/>
    <col min="11" max="11" width="8" style="2" customWidth="1"/>
    <col min="12" max="12" width="7" style="2" customWidth="1"/>
    <col min="13" max="13" width="7.5703125" style="2" customWidth="1"/>
    <col min="14" max="14" width="7.28515625" style="2" customWidth="1"/>
    <col min="15" max="15" width="8.42578125" style="2" customWidth="1"/>
    <col min="16" max="16" width="16.5703125" style="3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6" customFormat="1" ht="16.5" thickBot="1" x14ac:dyDescent="0.3">
      <c r="A5" s="35" t="s">
        <v>91</v>
      </c>
      <c r="B5" s="103"/>
      <c r="C5" s="74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113"/>
      <c r="Q5" s="7"/>
      <c r="R5" s="7"/>
      <c r="S5" s="7"/>
    </row>
    <row r="6" spans="1:19" s="6" customFormat="1" ht="13.5" thickBot="1" x14ac:dyDescent="0.25">
      <c r="A6" s="247" t="s">
        <v>2</v>
      </c>
      <c r="B6" s="214" t="s">
        <v>49</v>
      </c>
      <c r="C6" s="215" t="s">
        <v>48</v>
      </c>
      <c r="D6" s="216" t="s">
        <v>0</v>
      </c>
      <c r="E6" s="217" t="s">
        <v>3</v>
      </c>
      <c r="F6" s="218" t="s">
        <v>50</v>
      </c>
      <c r="G6" s="248" t="s">
        <v>4</v>
      </c>
      <c r="H6" s="247" t="s">
        <v>28</v>
      </c>
      <c r="I6" s="250" t="s">
        <v>5</v>
      </c>
      <c r="J6" s="251" t="s">
        <v>6</v>
      </c>
      <c r="K6" s="278" t="s">
        <v>7</v>
      </c>
      <c r="L6" s="253" t="s">
        <v>8</v>
      </c>
      <c r="M6" s="251" t="s">
        <v>9</v>
      </c>
      <c r="N6" s="254" t="s">
        <v>10</v>
      </c>
      <c r="O6" s="251" t="s">
        <v>11</v>
      </c>
      <c r="P6" s="258" t="s">
        <v>12</v>
      </c>
    </row>
    <row r="7" spans="1:19" s="6" customFormat="1" x14ac:dyDescent="0.2">
      <c r="A7" s="27">
        <v>1</v>
      </c>
      <c r="B7" s="116"/>
      <c r="C7" s="71"/>
      <c r="D7" s="105"/>
      <c r="E7" s="105"/>
      <c r="F7" s="37" t="s">
        <v>90</v>
      </c>
      <c r="G7" s="77" t="s">
        <v>78</v>
      </c>
      <c r="H7" s="48">
        <v>10</v>
      </c>
      <c r="I7" s="39">
        <v>11110</v>
      </c>
      <c r="J7" s="227">
        <f t="shared" ref="J7:J8" si="0">SUM(K7+L7+M7+N7+O7)</f>
        <v>5536.19</v>
      </c>
      <c r="K7" s="325">
        <v>5536.19</v>
      </c>
      <c r="L7" s="313"/>
      <c r="M7" s="192"/>
      <c r="N7" s="193"/>
      <c r="O7" s="193"/>
      <c r="P7" s="110"/>
    </row>
    <row r="8" spans="1:19" s="6" customFormat="1" x14ac:dyDescent="0.2">
      <c r="A8" s="27">
        <v>2</v>
      </c>
      <c r="B8" s="427" t="s">
        <v>233</v>
      </c>
      <c r="C8" s="71" t="s">
        <v>234</v>
      </c>
      <c r="D8" s="105">
        <v>21096</v>
      </c>
      <c r="E8" s="105">
        <v>63166080</v>
      </c>
      <c r="F8" s="37" t="s">
        <v>216</v>
      </c>
      <c r="G8" s="77" t="s">
        <v>113</v>
      </c>
      <c r="H8" s="48">
        <v>10</v>
      </c>
      <c r="I8" s="51">
        <v>13445</v>
      </c>
      <c r="J8" s="227">
        <f t="shared" si="0"/>
        <v>362.8</v>
      </c>
      <c r="K8" s="325"/>
      <c r="L8" s="189"/>
      <c r="M8" s="189">
        <v>362.8</v>
      </c>
      <c r="N8" s="189"/>
      <c r="O8" s="189"/>
      <c r="P8" s="110" t="s">
        <v>232</v>
      </c>
    </row>
    <row r="9" spans="1:19" s="6" customFormat="1" x14ac:dyDescent="0.2">
      <c r="A9" s="27">
        <v>3</v>
      </c>
      <c r="B9" s="427" t="s">
        <v>233</v>
      </c>
      <c r="C9" s="71" t="s">
        <v>234</v>
      </c>
      <c r="D9" s="105">
        <v>21096</v>
      </c>
      <c r="E9" s="105">
        <v>63166080</v>
      </c>
      <c r="F9" s="37" t="s">
        <v>216</v>
      </c>
      <c r="G9" s="77" t="s">
        <v>113</v>
      </c>
      <c r="H9" s="48">
        <v>10</v>
      </c>
      <c r="I9" s="51">
        <v>13445</v>
      </c>
      <c r="J9" s="227">
        <f t="shared" ref="J9" si="1">SUM(K9+L9+M9+N9+O9)</f>
        <v>362.8</v>
      </c>
      <c r="K9" s="325"/>
      <c r="L9" s="189"/>
      <c r="M9" s="189">
        <v>362.8</v>
      </c>
      <c r="N9" s="189"/>
      <c r="O9" s="189"/>
      <c r="P9" s="110" t="s">
        <v>232</v>
      </c>
    </row>
    <row r="10" spans="1:19" s="6" customFormat="1" x14ac:dyDescent="0.2">
      <c r="A10" s="27">
        <v>4</v>
      </c>
      <c r="B10" s="427" t="s">
        <v>235</v>
      </c>
      <c r="C10" s="71" t="s">
        <v>236</v>
      </c>
      <c r="D10" s="105">
        <v>21120</v>
      </c>
      <c r="E10" s="105">
        <v>63166080</v>
      </c>
      <c r="F10" s="37" t="s">
        <v>216</v>
      </c>
      <c r="G10" s="77" t="s">
        <v>113</v>
      </c>
      <c r="H10" s="48">
        <v>10</v>
      </c>
      <c r="I10" s="51">
        <v>13445</v>
      </c>
      <c r="J10" s="227">
        <f t="shared" ref="J10" si="2">SUM(K10+L10+M10+N10+O10)</f>
        <v>362.8</v>
      </c>
      <c r="K10" s="325"/>
      <c r="L10" s="189"/>
      <c r="M10" s="189">
        <v>362.8</v>
      </c>
      <c r="N10" s="189"/>
      <c r="O10" s="189"/>
      <c r="P10" s="110" t="s">
        <v>237</v>
      </c>
    </row>
    <row r="11" spans="1:19" s="6" customFormat="1" x14ac:dyDescent="0.2">
      <c r="A11" s="27">
        <v>5</v>
      </c>
      <c r="B11" s="116" t="s">
        <v>239</v>
      </c>
      <c r="C11" s="19" t="s">
        <v>240</v>
      </c>
      <c r="D11" s="100">
        <v>21149</v>
      </c>
      <c r="E11" s="105">
        <v>63166080</v>
      </c>
      <c r="F11" s="37" t="s">
        <v>216</v>
      </c>
      <c r="G11" s="77" t="s">
        <v>113</v>
      </c>
      <c r="H11" s="48">
        <v>10</v>
      </c>
      <c r="I11" s="51">
        <v>13445</v>
      </c>
      <c r="J11" s="227">
        <f t="shared" ref="J11:J15" si="3">SUM(K11+L11+M11+N11+O11)</f>
        <v>406.5</v>
      </c>
      <c r="K11" s="325"/>
      <c r="L11" s="189"/>
      <c r="M11" s="189">
        <v>406.5</v>
      </c>
      <c r="N11" s="189"/>
      <c r="O11" s="189"/>
      <c r="P11" s="110" t="s">
        <v>238</v>
      </c>
    </row>
    <row r="12" spans="1:19" x14ac:dyDescent="0.2">
      <c r="A12" s="27">
        <v>6</v>
      </c>
      <c r="B12" s="116" t="s">
        <v>239</v>
      </c>
      <c r="C12" s="19" t="s">
        <v>240</v>
      </c>
      <c r="D12" s="100">
        <v>21149</v>
      </c>
      <c r="E12" s="105">
        <v>63166080</v>
      </c>
      <c r="F12" s="37" t="s">
        <v>216</v>
      </c>
      <c r="G12" s="77" t="s">
        <v>113</v>
      </c>
      <c r="H12" s="48">
        <v>10</v>
      </c>
      <c r="I12" s="51">
        <v>13445</v>
      </c>
      <c r="J12" s="227">
        <f t="shared" si="3"/>
        <v>406.5</v>
      </c>
      <c r="K12" s="325"/>
      <c r="L12" s="189"/>
      <c r="M12" s="189">
        <v>406.5</v>
      </c>
      <c r="N12" s="189"/>
      <c r="O12" s="189"/>
      <c r="P12" s="110" t="s">
        <v>238</v>
      </c>
    </row>
    <row r="13" spans="1:19" s="6" customFormat="1" x14ac:dyDescent="0.2">
      <c r="A13" s="27">
        <v>7</v>
      </c>
      <c r="B13" s="271" t="s">
        <v>569</v>
      </c>
      <c r="C13" s="68" t="s">
        <v>330</v>
      </c>
      <c r="D13" s="40">
        <v>23237</v>
      </c>
      <c r="E13" s="105">
        <v>63166080</v>
      </c>
      <c r="F13" s="38" t="s">
        <v>509</v>
      </c>
      <c r="G13" s="38" t="s">
        <v>567</v>
      </c>
      <c r="H13" s="48">
        <v>10</v>
      </c>
      <c r="I13" s="33">
        <v>14310</v>
      </c>
      <c r="J13" s="228">
        <f t="shared" si="3"/>
        <v>74</v>
      </c>
      <c r="K13" s="392"/>
      <c r="L13" s="193"/>
      <c r="M13" s="192">
        <v>74</v>
      </c>
      <c r="N13" s="193"/>
      <c r="O13" s="193"/>
      <c r="P13" s="299" t="s">
        <v>566</v>
      </c>
    </row>
    <row r="14" spans="1:19" s="6" customFormat="1" x14ac:dyDescent="0.2">
      <c r="A14" s="27">
        <v>8</v>
      </c>
      <c r="B14" s="271"/>
      <c r="C14" s="68"/>
      <c r="D14" s="40"/>
      <c r="E14" s="105"/>
      <c r="F14" s="320" t="s">
        <v>626</v>
      </c>
      <c r="G14" s="77" t="s">
        <v>854</v>
      </c>
      <c r="H14" s="48">
        <v>10</v>
      </c>
      <c r="I14" s="39">
        <v>11110</v>
      </c>
      <c r="J14" s="228">
        <f t="shared" si="3"/>
        <v>5536.19</v>
      </c>
      <c r="K14" s="392">
        <v>5536.19</v>
      </c>
      <c r="L14" s="193"/>
      <c r="M14" s="192"/>
      <c r="N14" s="193"/>
      <c r="O14" s="193"/>
      <c r="P14" s="299"/>
    </row>
    <row r="15" spans="1:19" s="6" customFormat="1" x14ac:dyDescent="0.2">
      <c r="A15" s="27">
        <v>9</v>
      </c>
      <c r="B15" s="276" t="s">
        <v>766</v>
      </c>
      <c r="C15" s="300" t="s">
        <v>528</v>
      </c>
      <c r="D15" s="24">
        <v>46295</v>
      </c>
      <c r="E15" s="105">
        <v>63166080</v>
      </c>
      <c r="F15" s="38" t="s">
        <v>686</v>
      </c>
      <c r="G15" s="83" t="s">
        <v>753</v>
      </c>
      <c r="H15" s="32">
        <v>10</v>
      </c>
      <c r="I15" s="33">
        <v>13445</v>
      </c>
      <c r="J15" s="227">
        <f t="shared" si="3"/>
        <v>362.8</v>
      </c>
      <c r="K15" s="191"/>
      <c r="L15" s="189"/>
      <c r="M15" s="192">
        <v>362.8</v>
      </c>
      <c r="N15" s="193"/>
      <c r="O15" s="193"/>
      <c r="P15" s="110" t="s">
        <v>765</v>
      </c>
    </row>
    <row r="16" spans="1:19" s="6" customFormat="1" x14ac:dyDescent="0.2">
      <c r="A16" s="27">
        <v>10</v>
      </c>
      <c r="B16" s="276" t="s">
        <v>787</v>
      </c>
      <c r="C16" s="434" t="s">
        <v>724</v>
      </c>
      <c r="D16" s="40">
        <v>48680</v>
      </c>
      <c r="E16" s="105">
        <v>63166080</v>
      </c>
      <c r="F16" s="38" t="s">
        <v>774</v>
      </c>
      <c r="G16" s="83" t="s">
        <v>653</v>
      </c>
      <c r="H16" s="32">
        <v>10</v>
      </c>
      <c r="I16" s="33">
        <v>14310</v>
      </c>
      <c r="J16" s="227">
        <f t="shared" ref="J16" si="4">SUM(K16+L16+M16+N16+O16)</f>
        <v>343.2</v>
      </c>
      <c r="K16" s="191"/>
      <c r="L16" s="189"/>
      <c r="M16" s="192">
        <v>343.2</v>
      </c>
      <c r="N16" s="193"/>
      <c r="O16" s="193"/>
      <c r="P16" s="110" t="s">
        <v>143</v>
      </c>
    </row>
    <row r="17" spans="1:16" s="6" customFormat="1" x14ac:dyDescent="0.2">
      <c r="A17" s="27">
        <v>11</v>
      </c>
      <c r="B17" s="276" t="s">
        <v>731</v>
      </c>
      <c r="C17" s="300" t="s">
        <v>658</v>
      </c>
      <c r="D17" s="24">
        <v>48979</v>
      </c>
      <c r="E17" s="105">
        <v>63166080</v>
      </c>
      <c r="F17" s="38" t="s">
        <v>774</v>
      </c>
      <c r="G17" s="83" t="s">
        <v>653</v>
      </c>
      <c r="H17" s="32">
        <v>10</v>
      </c>
      <c r="I17" s="33">
        <v>14310</v>
      </c>
      <c r="J17" s="227">
        <f t="shared" ref="J17:J20" si="5">SUM(K17+L17+M17+N17+O17)</f>
        <v>99.5</v>
      </c>
      <c r="K17" s="191"/>
      <c r="L17" s="189"/>
      <c r="M17" s="192">
        <v>99.5</v>
      </c>
      <c r="N17" s="193"/>
      <c r="O17" s="193"/>
      <c r="P17" s="110" t="s">
        <v>143</v>
      </c>
    </row>
    <row r="18" spans="1:16" s="6" customFormat="1" x14ac:dyDescent="0.2">
      <c r="A18" s="27">
        <v>12</v>
      </c>
      <c r="B18" s="276" t="s">
        <v>799</v>
      </c>
      <c r="C18" s="300" t="s">
        <v>337</v>
      </c>
      <c r="D18" s="24">
        <v>49286</v>
      </c>
      <c r="E18" s="105">
        <v>63166080</v>
      </c>
      <c r="F18" s="38" t="s">
        <v>774</v>
      </c>
      <c r="G18" s="77" t="s">
        <v>800</v>
      </c>
      <c r="H18" s="48">
        <v>10</v>
      </c>
      <c r="I18" s="51">
        <v>13140</v>
      </c>
      <c r="J18" s="227">
        <f t="shared" si="5"/>
        <v>660</v>
      </c>
      <c r="K18" s="425"/>
      <c r="L18" s="246"/>
      <c r="M18" s="192">
        <v>660</v>
      </c>
      <c r="N18" s="193"/>
      <c r="O18" s="193"/>
      <c r="P18" s="426" t="s">
        <v>782</v>
      </c>
    </row>
    <row r="19" spans="1:16" s="6" customFormat="1" x14ac:dyDescent="0.2">
      <c r="A19" s="27">
        <v>13</v>
      </c>
      <c r="B19" s="276" t="s">
        <v>869</v>
      </c>
      <c r="C19" s="300" t="s">
        <v>199</v>
      </c>
      <c r="D19" s="24">
        <v>53230</v>
      </c>
      <c r="E19" s="105">
        <v>63166080</v>
      </c>
      <c r="F19" s="42" t="s">
        <v>870</v>
      </c>
      <c r="G19" s="83" t="s">
        <v>753</v>
      </c>
      <c r="H19" s="32">
        <v>10</v>
      </c>
      <c r="I19" s="33">
        <v>13445</v>
      </c>
      <c r="J19" s="227">
        <f t="shared" si="5"/>
        <v>492.45</v>
      </c>
      <c r="K19" s="191"/>
      <c r="L19" s="189"/>
      <c r="M19" s="192">
        <v>492.45</v>
      </c>
      <c r="N19" s="193"/>
      <c r="O19" s="193"/>
      <c r="P19" s="110" t="s">
        <v>868</v>
      </c>
    </row>
    <row r="20" spans="1:16" s="6" customFormat="1" ht="13.5" thickBot="1" x14ac:dyDescent="0.25">
      <c r="A20" s="27">
        <v>14</v>
      </c>
      <c r="B20" s="276"/>
      <c r="C20" s="300"/>
      <c r="D20" s="24"/>
      <c r="E20" s="105"/>
      <c r="F20" s="42" t="s">
        <v>1177</v>
      </c>
      <c r="G20" s="77" t="s">
        <v>1047</v>
      </c>
      <c r="H20" s="48">
        <v>10</v>
      </c>
      <c r="I20" s="39">
        <v>11110</v>
      </c>
      <c r="J20" s="227">
        <f t="shared" si="5"/>
        <v>5536.19</v>
      </c>
      <c r="K20" s="425">
        <v>5536.19</v>
      </c>
      <c r="L20" s="246"/>
      <c r="M20" s="192"/>
      <c r="N20" s="193"/>
      <c r="O20" s="193"/>
      <c r="P20" s="426"/>
    </row>
    <row r="21" spans="1:16" s="6" customFormat="1" ht="13.5" thickBot="1" x14ac:dyDescent="0.25">
      <c r="A21" s="239"/>
      <c r="B21" s="255"/>
      <c r="C21" s="259"/>
      <c r="D21" s="241"/>
      <c r="E21" s="241"/>
      <c r="F21" s="240"/>
      <c r="G21" s="241"/>
      <c r="H21" s="240"/>
      <c r="I21" s="242" t="s">
        <v>42</v>
      </c>
      <c r="J21" s="316">
        <f t="shared" ref="J21:O21" si="6">SUM(J7:J20)</f>
        <v>20541.919999999998</v>
      </c>
      <c r="K21" s="243">
        <f t="shared" si="6"/>
        <v>16608.57</v>
      </c>
      <c r="L21" s="206">
        <f t="shared" si="6"/>
        <v>0</v>
      </c>
      <c r="M21" s="206">
        <f t="shared" si="6"/>
        <v>3933.35</v>
      </c>
      <c r="N21" s="206">
        <f t="shared" si="6"/>
        <v>0</v>
      </c>
      <c r="O21" s="206">
        <f t="shared" si="6"/>
        <v>0</v>
      </c>
      <c r="P21" s="245"/>
    </row>
    <row r="22" spans="1:16" s="6" customFormat="1" x14ac:dyDescent="0.2">
      <c r="A22" s="2"/>
      <c r="B22" s="90"/>
      <c r="C22" s="73"/>
      <c r="D22" s="3"/>
      <c r="E22" s="3"/>
      <c r="F22" s="2"/>
      <c r="G22" s="3"/>
      <c r="H22" s="2"/>
      <c r="I22" s="2"/>
      <c r="J22" s="2"/>
      <c r="K22" s="2"/>
      <c r="L22" s="2"/>
      <c r="M22" s="10"/>
      <c r="N22" s="2"/>
      <c r="O22" s="2"/>
      <c r="P22" s="3"/>
    </row>
    <row r="23" spans="1:16" s="6" customFormat="1" x14ac:dyDescent="0.2">
      <c r="A23" s="2"/>
      <c r="B23" s="90"/>
      <c r="C23" s="73"/>
      <c r="D23" s="3"/>
      <c r="E23" s="3"/>
      <c r="F23" s="2"/>
      <c r="G23" s="3"/>
      <c r="H23" s="2"/>
      <c r="I23" s="2"/>
      <c r="J23" s="279"/>
      <c r="K23" s="279"/>
      <c r="L23" s="2"/>
      <c r="M23" s="279"/>
      <c r="N23" s="2"/>
      <c r="O23" s="2"/>
      <c r="P23" s="114"/>
    </row>
  </sheetData>
  <autoFilter ref="A6:P6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9"/>
  <sheetViews>
    <sheetView topLeftCell="A67" zoomScale="110" zoomScaleNormal="110" workbookViewId="0">
      <selection activeCell="T91" sqref="T91"/>
    </sheetView>
  </sheetViews>
  <sheetFormatPr defaultRowHeight="12.75" x14ac:dyDescent="0.2"/>
  <cols>
    <col min="1" max="1" width="4" style="2" customWidth="1"/>
    <col min="2" max="2" width="10.5703125" style="90" customWidth="1"/>
    <col min="3" max="3" width="8.5703125" style="2" customWidth="1"/>
    <col min="4" max="4" width="6.42578125" style="3" customWidth="1"/>
    <col min="5" max="5" width="10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26" style="3" customWidth="1"/>
    <col min="17" max="17" width="9.140625" style="2"/>
    <col min="18" max="18" width="11.28515625" style="2" bestFit="1" customWidth="1"/>
    <col min="19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4" t="s">
        <v>93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3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21" t="s">
        <v>6</v>
      </c>
      <c r="K6" s="236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302" t="s">
        <v>12</v>
      </c>
    </row>
    <row r="7" spans="1:19" x14ac:dyDescent="0.2">
      <c r="A7" s="36">
        <v>1</v>
      </c>
      <c r="B7" s="110"/>
      <c r="C7" s="311"/>
      <c r="D7" s="429">
        <v>1719</v>
      </c>
      <c r="E7" s="366">
        <v>63173900</v>
      </c>
      <c r="F7" s="347" t="s">
        <v>104</v>
      </c>
      <c r="G7" s="449" t="s">
        <v>105</v>
      </c>
      <c r="H7" s="450">
        <v>10</v>
      </c>
      <c r="I7" s="347">
        <v>11900</v>
      </c>
      <c r="J7" s="379">
        <f t="shared" ref="J7" si="0">SUM(K7+L7+M7+N7+O7)</f>
        <v>9199.2199999999993</v>
      </c>
      <c r="K7" s="432">
        <v>9199.2199999999993</v>
      </c>
      <c r="L7" s="189"/>
      <c r="M7" s="365"/>
      <c r="N7" s="189"/>
      <c r="O7" s="189"/>
      <c r="P7" s="449" t="s">
        <v>106</v>
      </c>
      <c r="R7" s="318"/>
    </row>
    <row r="8" spans="1:19" x14ac:dyDescent="0.2">
      <c r="A8" s="36">
        <v>2</v>
      </c>
      <c r="B8" s="272"/>
      <c r="C8" s="70"/>
      <c r="D8" s="81"/>
      <c r="E8" s="80"/>
      <c r="F8" s="38" t="s">
        <v>90</v>
      </c>
      <c r="G8" s="282" t="s">
        <v>94</v>
      </c>
      <c r="H8" s="24">
        <v>10</v>
      </c>
      <c r="I8" s="38">
        <v>11110</v>
      </c>
      <c r="J8" s="227">
        <f t="shared" ref="J8:J65" si="1">SUM(K8+L8+M8+N8+O8)</f>
        <v>1510.13</v>
      </c>
      <c r="K8" s="325">
        <v>1510.13</v>
      </c>
      <c r="L8" s="192"/>
      <c r="M8" s="194"/>
      <c r="N8" s="193"/>
      <c r="O8" s="196"/>
      <c r="P8" s="282"/>
    </row>
    <row r="9" spans="1:19" x14ac:dyDescent="0.2">
      <c r="A9" s="36">
        <v>3</v>
      </c>
      <c r="B9" s="362"/>
      <c r="C9" s="70"/>
      <c r="D9" s="81"/>
      <c r="E9" s="80"/>
      <c r="F9" s="38" t="s">
        <v>90</v>
      </c>
      <c r="G9" s="282" t="s">
        <v>95</v>
      </c>
      <c r="H9" s="24">
        <v>10</v>
      </c>
      <c r="I9" s="38">
        <v>11110</v>
      </c>
      <c r="J9" s="227">
        <f t="shared" si="1"/>
        <v>95808.91</v>
      </c>
      <c r="K9" s="325">
        <v>95808.91</v>
      </c>
      <c r="L9" s="313"/>
      <c r="M9" s="189"/>
      <c r="N9" s="189"/>
      <c r="O9" s="189"/>
      <c r="P9" s="110"/>
    </row>
    <row r="10" spans="1:19" x14ac:dyDescent="0.2">
      <c r="A10" s="36">
        <v>4</v>
      </c>
      <c r="B10" s="70"/>
      <c r="C10" s="70"/>
      <c r="D10" s="469">
        <v>14108</v>
      </c>
      <c r="E10" s="366">
        <v>63173900</v>
      </c>
      <c r="F10" s="347" t="s">
        <v>859</v>
      </c>
      <c r="G10" s="449" t="s">
        <v>860</v>
      </c>
      <c r="H10" s="450">
        <v>10</v>
      </c>
      <c r="I10" s="347">
        <v>14410</v>
      </c>
      <c r="J10" s="379">
        <f t="shared" si="1"/>
        <v>20000</v>
      </c>
      <c r="K10" s="470"/>
      <c r="L10" s="313"/>
      <c r="M10" s="313">
        <v>20000</v>
      </c>
      <c r="N10" s="313"/>
      <c r="O10" s="313"/>
      <c r="P10" s="381" t="s">
        <v>862</v>
      </c>
    </row>
    <row r="11" spans="1:19" x14ac:dyDescent="0.2">
      <c r="A11" s="36">
        <v>5</v>
      </c>
      <c r="B11" s="272" t="s">
        <v>255</v>
      </c>
      <c r="C11" s="70" t="s">
        <v>256</v>
      </c>
      <c r="D11" s="81">
        <v>21442</v>
      </c>
      <c r="E11" s="80">
        <v>631240017</v>
      </c>
      <c r="F11" s="38" t="s">
        <v>216</v>
      </c>
      <c r="G11" s="83" t="s">
        <v>257</v>
      </c>
      <c r="H11" s="32">
        <v>10</v>
      </c>
      <c r="I11" s="33">
        <v>13460</v>
      </c>
      <c r="J11" s="227">
        <f t="shared" si="1"/>
        <v>400</v>
      </c>
      <c r="K11" s="191"/>
      <c r="L11" s="313"/>
      <c r="M11" s="189">
        <v>400</v>
      </c>
      <c r="N11" s="189"/>
      <c r="O11" s="189"/>
      <c r="P11" s="110" t="s">
        <v>258</v>
      </c>
    </row>
    <row r="12" spans="1:19" x14ac:dyDescent="0.2">
      <c r="A12" s="36">
        <v>6</v>
      </c>
      <c r="B12" s="272" t="s">
        <v>259</v>
      </c>
      <c r="C12" s="272" t="s">
        <v>216</v>
      </c>
      <c r="D12" s="81">
        <v>21480</v>
      </c>
      <c r="E12" s="80">
        <v>631240018</v>
      </c>
      <c r="F12" s="38" t="s">
        <v>216</v>
      </c>
      <c r="G12" s="83" t="s">
        <v>257</v>
      </c>
      <c r="H12" s="32">
        <v>10</v>
      </c>
      <c r="I12" s="33">
        <v>13460</v>
      </c>
      <c r="J12" s="227">
        <f t="shared" si="1"/>
        <v>55.4</v>
      </c>
      <c r="K12" s="191"/>
      <c r="L12" s="313"/>
      <c r="M12" s="189">
        <v>55.4</v>
      </c>
      <c r="N12" s="189"/>
      <c r="O12" s="189"/>
      <c r="P12" s="110" t="s">
        <v>258</v>
      </c>
    </row>
    <row r="13" spans="1:19" x14ac:dyDescent="0.2">
      <c r="A13" s="36">
        <v>7</v>
      </c>
      <c r="B13" s="272" t="s">
        <v>262</v>
      </c>
      <c r="C13" s="70" t="s">
        <v>129</v>
      </c>
      <c r="D13" s="80">
        <v>21648</v>
      </c>
      <c r="E13" s="80">
        <v>631240008</v>
      </c>
      <c r="F13" s="38" t="s">
        <v>216</v>
      </c>
      <c r="G13" s="83" t="s">
        <v>263</v>
      </c>
      <c r="H13" s="32">
        <v>10</v>
      </c>
      <c r="I13" s="33">
        <v>13810</v>
      </c>
      <c r="J13" s="227">
        <f t="shared" si="1"/>
        <v>700</v>
      </c>
      <c r="K13" s="325"/>
      <c r="L13" s="189"/>
      <c r="M13" s="189">
        <v>700</v>
      </c>
      <c r="N13" s="189"/>
      <c r="O13" s="189"/>
      <c r="P13" s="110" t="s">
        <v>264</v>
      </c>
    </row>
    <row r="14" spans="1:19" x14ac:dyDescent="0.2">
      <c r="A14" s="36">
        <v>8</v>
      </c>
      <c r="B14" s="272" t="s">
        <v>265</v>
      </c>
      <c r="C14" s="70" t="s">
        <v>129</v>
      </c>
      <c r="D14" s="76">
        <v>21682</v>
      </c>
      <c r="E14" s="76">
        <v>631240028</v>
      </c>
      <c r="F14" s="38" t="s">
        <v>216</v>
      </c>
      <c r="G14" s="83" t="s">
        <v>257</v>
      </c>
      <c r="H14" s="32">
        <v>10</v>
      </c>
      <c r="I14" s="33">
        <v>13460</v>
      </c>
      <c r="J14" s="227">
        <f t="shared" si="1"/>
        <v>195.4</v>
      </c>
      <c r="K14" s="191"/>
      <c r="L14" s="189"/>
      <c r="M14" s="189">
        <v>195.4</v>
      </c>
      <c r="N14" s="189"/>
      <c r="O14" s="189"/>
      <c r="P14" s="110" t="s">
        <v>266</v>
      </c>
    </row>
    <row r="15" spans="1:19" x14ac:dyDescent="0.2">
      <c r="A15" s="36">
        <v>9</v>
      </c>
      <c r="B15" s="273" t="s">
        <v>267</v>
      </c>
      <c r="C15" s="43" t="s">
        <v>129</v>
      </c>
      <c r="D15" s="76">
        <v>21776</v>
      </c>
      <c r="E15" s="76">
        <v>631240027</v>
      </c>
      <c r="F15" s="38" t="s">
        <v>268</v>
      </c>
      <c r="G15" s="83" t="s">
        <v>257</v>
      </c>
      <c r="H15" s="32">
        <v>10</v>
      </c>
      <c r="I15" s="33">
        <v>13460</v>
      </c>
      <c r="J15" s="227">
        <f t="shared" ref="J15" si="2">SUM(K15+L15+M15+N15+O15)</f>
        <v>200.4</v>
      </c>
      <c r="K15" s="191"/>
      <c r="L15" s="189"/>
      <c r="M15" s="189">
        <v>200.4</v>
      </c>
      <c r="N15" s="189"/>
      <c r="O15" s="189"/>
      <c r="P15" s="110" t="s">
        <v>266</v>
      </c>
    </row>
    <row r="16" spans="1:19" x14ac:dyDescent="0.2">
      <c r="A16" s="36">
        <v>10</v>
      </c>
      <c r="B16" s="273" t="s">
        <v>269</v>
      </c>
      <c r="C16" s="43" t="s">
        <v>129</v>
      </c>
      <c r="D16" s="76">
        <v>21788</v>
      </c>
      <c r="E16" s="76">
        <v>631240025</v>
      </c>
      <c r="F16" s="38" t="s">
        <v>268</v>
      </c>
      <c r="G16" s="83" t="s">
        <v>257</v>
      </c>
      <c r="H16" s="32">
        <v>10</v>
      </c>
      <c r="I16" s="33">
        <v>13460</v>
      </c>
      <c r="J16" s="227">
        <f t="shared" ref="J16" si="3">SUM(K16+L16+M16+N16+O16)</f>
        <v>200.4</v>
      </c>
      <c r="K16" s="191"/>
      <c r="L16" s="189"/>
      <c r="M16" s="189">
        <v>200.4</v>
      </c>
      <c r="N16" s="189"/>
      <c r="O16" s="189"/>
      <c r="P16" s="110" t="s">
        <v>266</v>
      </c>
    </row>
    <row r="17" spans="1:16" x14ac:dyDescent="0.2">
      <c r="A17" s="36">
        <v>11</v>
      </c>
      <c r="B17" s="273" t="s">
        <v>270</v>
      </c>
      <c r="C17" s="43" t="s">
        <v>129</v>
      </c>
      <c r="D17" s="76">
        <v>21793</v>
      </c>
      <c r="E17" s="76">
        <v>631240026</v>
      </c>
      <c r="F17" s="38" t="s">
        <v>268</v>
      </c>
      <c r="G17" s="83" t="s">
        <v>257</v>
      </c>
      <c r="H17" s="32">
        <v>10</v>
      </c>
      <c r="I17" s="33">
        <v>13460</v>
      </c>
      <c r="J17" s="227">
        <f t="shared" ref="J17" si="4">SUM(K17+L17+M17+N17+O17)</f>
        <v>122.7</v>
      </c>
      <c r="K17" s="191"/>
      <c r="L17" s="189"/>
      <c r="M17" s="189">
        <v>122.7</v>
      </c>
      <c r="N17" s="189"/>
      <c r="O17" s="189"/>
      <c r="P17" s="110" t="s">
        <v>266</v>
      </c>
    </row>
    <row r="18" spans="1:16" x14ac:dyDescent="0.2">
      <c r="A18" s="36">
        <v>12</v>
      </c>
      <c r="B18" s="272" t="s">
        <v>271</v>
      </c>
      <c r="C18" s="272" t="s">
        <v>129</v>
      </c>
      <c r="D18" s="81">
        <v>21971</v>
      </c>
      <c r="E18" s="76">
        <v>631240021</v>
      </c>
      <c r="F18" s="38" t="s">
        <v>268</v>
      </c>
      <c r="G18" s="83" t="s">
        <v>257</v>
      </c>
      <c r="H18" s="32">
        <v>10</v>
      </c>
      <c r="I18" s="33">
        <v>13460</v>
      </c>
      <c r="J18" s="227">
        <f t="shared" si="1"/>
        <v>66.930000000000007</v>
      </c>
      <c r="K18" s="192"/>
      <c r="L18" s="192"/>
      <c r="M18" s="192">
        <v>66.930000000000007</v>
      </c>
      <c r="N18" s="193"/>
      <c r="O18" s="196"/>
      <c r="P18" s="110" t="s">
        <v>272</v>
      </c>
    </row>
    <row r="19" spans="1:16" x14ac:dyDescent="0.2">
      <c r="A19" s="36">
        <v>13</v>
      </c>
      <c r="B19" s="272" t="s">
        <v>273</v>
      </c>
      <c r="C19" s="272" t="s">
        <v>129</v>
      </c>
      <c r="D19" s="81">
        <v>22085</v>
      </c>
      <c r="E19" s="76">
        <v>631240022</v>
      </c>
      <c r="F19" s="38" t="s">
        <v>268</v>
      </c>
      <c r="G19" s="83" t="s">
        <v>257</v>
      </c>
      <c r="H19" s="32">
        <v>10</v>
      </c>
      <c r="I19" s="33">
        <v>13460</v>
      </c>
      <c r="J19" s="227">
        <f t="shared" ref="J19" si="5">SUM(K19+L19+M19+N19+O19)</f>
        <v>114.66</v>
      </c>
      <c r="K19" s="192"/>
      <c r="L19" s="192"/>
      <c r="M19" s="192">
        <v>114.66</v>
      </c>
      <c r="N19" s="193"/>
      <c r="O19" s="196"/>
      <c r="P19" s="110" t="s">
        <v>272</v>
      </c>
    </row>
    <row r="20" spans="1:16" x14ac:dyDescent="0.2">
      <c r="A20" s="36">
        <v>14</v>
      </c>
      <c r="B20" s="272" t="s">
        <v>274</v>
      </c>
      <c r="C20" s="272" t="s">
        <v>129</v>
      </c>
      <c r="D20" s="81">
        <v>22096</v>
      </c>
      <c r="E20" s="76">
        <v>631240023</v>
      </c>
      <c r="F20" s="38" t="s">
        <v>268</v>
      </c>
      <c r="G20" s="83" t="s">
        <v>257</v>
      </c>
      <c r="H20" s="32">
        <v>10</v>
      </c>
      <c r="I20" s="33">
        <v>13460</v>
      </c>
      <c r="J20" s="227">
        <f t="shared" ref="J20" si="6">SUM(K20+L20+M20+N20+O20)</f>
        <v>114.66</v>
      </c>
      <c r="K20" s="192"/>
      <c r="L20" s="192"/>
      <c r="M20" s="192">
        <v>114.66</v>
      </c>
      <c r="N20" s="193"/>
      <c r="O20" s="196"/>
      <c r="P20" s="110" t="s">
        <v>272</v>
      </c>
    </row>
    <row r="21" spans="1:16" x14ac:dyDescent="0.2">
      <c r="A21" s="36">
        <v>15</v>
      </c>
      <c r="B21" s="272" t="s">
        <v>275</v>
      </c>
      <c r="C21" s="272" t="s">
        <v>129</v>
      </c>
      <c r="D21" s="81">
        <v>22116</v>
      </c>
      <c r="E21" s="76">
        <v>631240024</v>
      </c>
      <c r="F21" s="38" t="s">
        <v>268</v>
      </c>
      <c r="G21" s="83" t="s">
        <v>257</v>
      </c>
      <c r="H21" s="32">
        <v>10</v>
      </c>
      <c r="I21" s="33">
        <v>13460</v>
      </c>
      <c r="J21" s="227">
        <f t="shared" ref="J21" si="7">SUM(K21+L21+M21+N21+O21)</f>
        <v>111.06</v>
      </c>
      <c r="K21" s="192"/>
      <c r="L21" s="192"/>
      <c r="M21" s="192">
        <v>111.06</v>
      </c>
      <c r="N21" s="193"/>
      <c r="O21" s="196"/>
      <c r="P21" s="110" t="s">
        <v>272</v>
      </c>
    </row>
    <row r="22" spans="1:16" x14ac:dyDescent="0.2">
      <c r="A22" s="36">
        <v>16</v>
      </c>
      <c r="B22" s="272" t="s">
        <v>285</v>
      </c>
      <c r="C22" s="272" t="s">
        <v>141</v>
      </c>
      <c r="D22" s="81">
        <v>22275</v>
      </c>
      <c r="E22" s="76">
        <v>631240002</v>
      </c>
      <c r="F22" s="38" t="s">
        <v>268</v>
      </c>
      <c r="G22" s="83" t="s">
        <v>286</v>
      </c>
      <c r="H22" s="32">
        <v>10</v>
      </c>
      <c r="I22" s="33">
        <v>13620</v>
      </c>
      <c r="J22" s="227">
        <f t="shared" si="1"/>
        <v>88.05</v>
      </c>
      <c r="K22" s="192"/>
      <c r="L22" s="192"/>
      <c r="M22" s="192">
        <v>88.05</v>
      </c>
      <c r="N22" s="193"/>
      <c r="O22" s="196"/>
      <c r="P22" s="110" t="s">
        <v>157</v>
      </c>
    </row>
    <row r="23" spans="1:16" x14ac:dyDescent="0.2">
      <c r="A23" s="36">
        <v>17</v>
      </c>
      <c r="B23" s="272" t="s">
        <v>287</v>
      </c>
      <c r="C23" s="272" t="s">
        <v>122</v>
      </c>
      <c r="D23" s="81">
        <v>22300</v>
      </c>
      <c r="E23" s="76">
        <v>631240037</v>
      </c>
      <c r="F23" s="38" t="s">
        <v>268</v>
      </c>
      <c r="G23" s="83" t="s">
        <v>288</v>
      </c>
      <c r="H23" s="32">
        <v>10</v>
      </c>
      <c r="I23" s="33">
        <v>13250</v>
      </c>
      <c r="J23" s="227">
        <f t="shared" si="1"/>
        <v>29.98</v>
      </c>
      <c r="K23" s="192"/>
      <c r="L23" s="192">
        <v>29.98</v>
      </c>
      <c r="M23" s="192"/>
      <c r="N23" s="193"/>
      <c r="O23" s="196"/>
      <c r="P23" s="110" t="s">
        <v>284</v>
      </c>
    </row>
    <row r="24" spans="1:16" x14ac:dyDescent="0.2">
      <c r="A24" s="36">
        <v>18</v>
      </c>
      <c r="B24" s="272" t="s">
        <v>289</v>
      </c>
      <c r="C24" s="272" t="s">
        <v>122</v>
      </c>
      <c r="D24" s="81">
        <v>22315</v>
      </c>
      <c r="E24" s="76">
        <v>631240036</v>
      </c>
      <c r="F24" s="38" t="s">
        <v>292</v>
      </c>
      <c r="G24" s="83" t="s">
        <v>288</v>
      </c>
      <c r="H24" s="32">
        <v>10</v>
      </c>
      <c r="I24" s="33">
        <v>13250</v>
      </c>
      <c r="J24" s="227">
        <f t="shared" si="1"/>
        <v>70.62</v>
      </c>
      <c r="K24" s="192"/>
      <c r="L24" s="192">
        <v>70.62</v>
      </c>
      <c r="M24" s="192"/>
      <c r="N24" s="193"/>
      <c r="O24" s="196"/>
      <c r="P24" s="110" t="s">
        <v>284</v>
      </c>
    </row>
    <row r="25" spans="1:16" x14ac:dyDescent="0.2">
      <c r="A25" s="36">
        <v>19</v>
      </c>
      <c r="B25" s="272" t="s">
        <v>290</v>
      </c>
      <c r="C25" s="272" t="s">
        <v>122</v>
      </c>
      <c r="D25" s="81">
        <v>22330</v>
      </c>
      <c r="E25" s="76">
        <v>631230035</v>
      </c>
      <c r="F25" s="38" t="s">
        <v>293</v>
      </c>
      <c r="G25" s="83" t="s">
        <v>288</v>
      </c>
      <c r="H25" s="32">
        <v>10</v>
      </c>
      <c r="I25" s="33">
        <v>13250</v>
      </c>
      <c r="J25" s="227">
        <f t="shared" si="1"/>
        <v>56.11</v>
      </c>
      <c r="K25" s="192"/>
      <c r="L25" s="192">
        <v>56.11</v>
      </c>
      <c r="M25" s="192"/>
      <c r="N25" s="193"/>
      <c r="O25" s="196"/>
      <c r="P25" s="110" t="s">
        <v>284</v>
      </c>
    </row>
    <row r="26" spans="1:16" x14ac:dyDescent="0.2">
      <c r="A26" s="36">
        <v>20</v>
      </c>
      <c r="B26" s="272" t="s">
        <v>291</v>
      </c>
      <c r="C26" s="272" t="s">
        <v>122</v>
      </c>
      <c r="D26" s="81">
        <v>22357</v>
      </c>
      <c r="E26" s="76">
        <v>631240007</v>
      </c>
      <c r="F26" s="38" t="s">
        <v>294</v>
      </c>
      <c r="G26" s="83" t="s">
        <v>295</v>
      </c>
      <c r="H26" s="32">
        <v>10</v>
      </c>
      <c r="I26" s="33">
        <v>13250</v>
      </c>
      <c r="J26" s="227">
        <f t="shared" si="1"/>
        <v>2382.66</v>
      </c>
      <c r="K26" s="192"/>
      <c r="L26" s="192"/>
      <c r="M26" s="192">
        <v>2382.66</v>
      </c>
      <c r="N26" s="193"/>
      <c r="O26" s="196"/>
      <c r="P26" s="110" t="s">
        <v>284</v>
      </c>
    </row>
    <row r="27" spans="1:16" x14ac:dyDescent="0.2">
      <c r="A27" s="36">
        <v>21</v>
      </c>
      <c r="B27" s="272" t="s">
        <v>296</v>
      </c>
      <c r="C27" s="272" t="s">
        <v>122</v>
      </c>
      <c r="D27" s="81">
        <v>22384</v>
      </c>
      <c r="E27" s="76">
        <v>631240038</v>
      </c>
      <c r="F27" s="38" t="s">
        <v>293</v>
      </c>
      <c r="G27" s="83" t="s">
        <v>288</v>
      </c>
      <c r="H27" s="32">
        <v>10</v>
      </c>
      <c r="I27" s="33">
        <v>13250</v>
      </c>
      <c r="J27" s="227">
        <f t="shared" ref="J27:J28" si="8">SUM(K27+L27+M27+N27+O27)</f>
        <v>19.98</v>
      </c>
      <c r="K27" s="192"/>
      <c r="L27" s="192">
        <v>19.98</v>
      </c>
      <c r="M27" s="192"/>
      <c r="N27" s="193"/>
      <c r="O27" s="196"/>
      <c r="P27" s="110" t="s">
        <v>284</v>
      </c>
    </row>
    <row r="28" spans="1:16" x14ac:dyDescent="0.2">
      <c r="A28" s="36">
        <v>22</v>
      </c>
      <c r="B28" s="272" t="s">
        <v>297</v>
      </c>
      <c r="C28" s="272" t="s">
        <v>122</v>
      </c>
      <c r="D28" s="81">
        <v>22398</v>
      </c>
      <c r="E28" s="76">
        <v>631240034</v>
      </c>
      <c r="F28" s="38" t="s">
        <v>293</v>
      </c>
      <c r="G28" s="83" t="s">
        <v>288</v>
      </c>
      <c r="H28" s="32">
        <v>10</v>
      </c>
      <c r="I28" s="33">
        <v>13250</v>
      </c>
      <c r="J28" s="227">
        <f t="shared" si="8"/>
        <v>27.98</v>
      </c>
      <c r="K28" s="192"/>
      <c r="L28" s="192">
        <v>27.98</v>
      </c>
      <c r="M28" s="192"/>
      <c r="N28" s="193"/>
      <c r="O28" s="196"/>
      <c r="P28" s="110" t="s">
        <v>284</v>
      </c>
    </row>
    <row r="29" spans="1:16" x14ac:dyDescent="0.2">
      <c r="A29" s="36">
        <v>23</v>
      </c>
      <c r="B29" s="272" t="s">
        <v>298</v>
      </c>
      <c r="C29" s="272" t="s">
        <v>90</v>
      </c>
      <c r="D29" s="81">
        <v>22425</v>
      </c>
      <c r="E29" s="76">
        <v>631230006</v>
      </c>
      <c r="F29" s="420" t="s">
        <v>268</v>
      </c>
      <c r="G29" s="83" t="s">
        <v>299</v>
      </c>
      <c r="H29" s="32">
        <v>10</v>
      </c>
      <c r="I29" s="33">
        <v>14310</v>
      </c>
      <c r="J29" s="227">
        <f t="shared" si="1"/>
        <v>27.1</v>
      </c>
      <c r="K29" s="192"/>
      <c r="L29" s="192"/>
      <c r="M29" s="192">
        <v>27.1</v>
      </c>
      <c r="N29" s="193"/>
      <c r="O29" s="196"/>
      <c r="P29" s="110" t="s">
        <v>143</v>
      </c>
    </row>
    <row r="30" spans="1:16" x14ac:dyDescent="0.2">
      <c r="A30" s="36">
        <v>24</v>
      </c>
      <c r="B30" s="272" t="s">
        <v>300</v>
      </c>
      <c r="C30" s="272" t="s">
        <v>141</v>
      </c>
      <c r="D30" s="81">
        <v>22436</v>
      </c>
      <c r="E30" s="76">
        <v>631230005</v>
      </c>
      <c r="F30" s="420" t="s">
        <v>268</v>
      </c>
      <c r="G30" s="83" t="s">
        <v>299</v>
      </c>
      <c r="H30" s="32">
        <v>10</v>
      </c>
      <c r="I30" s="33">
        <v>14310</v>
      </c>
      <c r="J30" s="227">
        <f t="shared" ref="J30:J31" si="9">SUM(K30+L30+M30+N30+O30)</f>
        <v>48.8</v>
      </c>
      <c r="K30" s="192"/>
      <c r="L30" s="192"/>
      <c r="M30" s="192">
        <v>48.8</v>
      </c>
      <c r="N30" s="193"/>
      <c r="O30" s="196"/>
      <c r="P30" s="110" t="s">
        <v>143</v>
      </c>
    </row>
    <row r="31" spans="1:16" x14ac:dyDescent="0.2">
      <c r="A31" s="36">
        <v>25</v>
      </c>
      <c r="B31" s="272" t="s">
        <v>301</v>
      </c>
      <c r="C31" s="272" t="s">
        <v>302</v>
      </c>
      <c r="D31" s="81">
        <v>22451</v>
      </c>
      <c r="E31" s="76">
        <v>631240003</v>
      </c>
      <c r="F31" s="38" t="s">
        <v>268</v>
      </c>
      <c r="G31" s="83" t="s">
        <v>286</v>
      </c>
      <c r="H31" s="32">
        <v>10</v>
      </c>
      <c r="I31" s="33">
        <v>13620</v>
      </c>
      <c r="J31" s="227">
        <f t="shared" si="9"/>
        <v>121.06</v>
      </c>
      <c r="K31" s="192"/>
      <c r="L31" s="192"/>
      <c r="M31" s="192">
        <v>121.06</v>
      </c>
      <c r="N31" s="193"/>
      <c r="O31" s="196"/>
      <c r="P31" s="110" t="s">
        <v>157</v>
      </c>
    </row>
    <row r="32" spans="1:16" x14ac:dyDescent="0.2">
      <c r="A32" s="36">
        <v>26</v>
      </c>
      <c r="B32" s="272" t="s">
        <v>303</v>
      </c>
      <c r="C32" s="272" t="s">
        <v>304</v>
      </c>
      <c r="D32" s="81">
        <v>22471</v>
      </c>
      <c r="E32" s="76">
        <v>631240001</v>
      </c>
      <c r="F32" s="38" t="s">
        <v>268</v>
      </c>
      <c r="G32" s="83" t="s">
        <v>286</v>
      </c>
      <c r="H32" s="32">
        <v>10</v>
      </c>
      <c r="I32" s="33">
        <v>13620</v>
      </c>
      <c r="J32" s="227">
        <f t="shared" ref="J32" si="10">SUM(K32+L32+M32+N32+O32)</f>
        <v>4655</v>
      </c>
      <c r="K32" s="192"/>
      <c r="L32" s="192"/>
      <c r="M32" s="192">
        <v>4655</v>
      </c>
      <c r="N32" s="193"/>
      <c r="O32" s="196"/>
      <c r="P32" s="110" t="s">
        <v>157</v>
      </c>
    </row>
    <row r="33" spans="1:16" x14ac:dyDescent="0.2">
      <c r="A33" s="36">
        <v>27</v>
      </c>
      <c r="B33" s="272" t="s">
        <v>311</v>
      </c>
      <c r="C33" s="272" t="s">
        <v>188</v>
      </c>
      <c r="D33" s="81">
        <v>22689</v>
      </c>
      <c r="E33" s="76">
        <v>631240020</v>
      </c>
      <c r="F33" s="420" t="s">
        <v>268</v>
      </c>
      <c r="G33" s="83" t="s">
        <v>130</v>
      </c>
      <c r="H33" s="32">
        <v>10</v>
      </c>
      <c r="I33" s="33">
        <v>13210</v>
      </c>
      <c r="J33" s="227">
        <f t="shared" si="1"/>
        <v>513.97</v>
      </c>
      <c r="K33" s="192"/>
      <c r="L33" s="192">
        <v>513.97</v>
      </c>
      <c r="M33" s="192"/>
      <c r="N33" s="193"/>
      <c r="O33" s="196"/>
      <c r="P33" s="110" t="s">
        <v>312</v>
      </c>
    </row>
    <row r="34" spans="1:16" x14ac:dyDescent="0.2">
      <c r="A34" s="36">
        <v>28</v>
      </c>
      <c r="B34" s="272" t="s">
        <v>313</v>
      </c>
      <c r="C34" s="272" t="s">
        <v>314</v>
      </c>
      <c r="D34" s="81">
        <v>22737</v>
      </c>
      <c r="E34" s="76">
        <v>631240029</v>
      </c>
      <c r="F34" s="38" t="s">
        <v>315</v>
      </c>
      <c r="G34" s="83" t="s">
        <v>257</v>
      </c>
      <c r="H34" s="32">
        <v>10</v>
      </c>
      <c r="I34" s="33">
        <v>13460</v>
      </c>
      <c r="J34" s="227">
        <f t="shared" si="1"/>
        <v>231</v>
      </c>
      <c r="K34" s="192"/>
      <c r="L34" s="192"/>
      <c r="M34" s="192">
        <v>231</v>
      </c>
      <c r="N34" s="193"/>
      <c r="O34" s="196"/>
      <c r="P34" s="110" t="s">
        <v>316</v>
      </c>
    </row>
    <row r="35" spans="1:16" x14ac:dyDescent="0.2">
      <c r="A35" s="36">
        <v>29</v>
      </c>
      <c r="B35" s="272" t="s">
        <v>320</v>
      </c>
      <c r="C35" s="272" t="s">
        <v>141</v>
      </c>
      <c r="D35" s="81">
        <v>22814</v>
      </c>
      <c r="E35" s="76">
        <v>631240009</v>
      </c>
      <c r="F35" s="42" t="s">
        <v>268</v>
      </c>
      <c r="G35" s="298" t="s">
        <v>308</v>
      </c>
      <c r="H35" s="275">
        <v>10</v>
      </c>
      <c r="I35" s="51">
        <v>13230</v>
      </c>
      <c r="J35" s="227">
        <f t="shared" si="1"/>
        <v>363</v>
      </c>
      <c r="K35" s="192"/>
      <c r="L35" s="192">
        <v>363</v>
      </c>
      <c r="M35" s="192"/>
      <c r="N35" s="193"/>
      <c r="O35" s="196"/>
      <c r="P35" s="110" t="s">
        <v>126</v>
      </c>
    </row>
    <row r="36" spans="1:16" x14ac:dyDescent="0.2">
      <c r="A36" s="36">
        <v>30</v>
      </c>
      <c r="B36" s="272" t="s">
        <v>321</v>
      </c>
      <c r="C36" s="272" t="s">
        <v>90</v>
      </c>
      <c r="D36" s="81">
        <v>22822</v>
      </c>
      <c r="E36" s="76">
        <v>631240010</v>
      </c>
      <c r="F36" s="42" t="s">
        <v>268</v>
      </c>
      <c r="G36" s="298" t="s">
        <v>308</v>
      </c>
      <c r="H36" s="275">
        <v>10</v>
      </c>
      <c r="I36" s="51">
        <v>13230</v>
      </c>
      <c r="J36" s="227">
        <f t="shared" si="1"/>
        <v>363</v>
      </c>
      <c r="K36" s="192"/>
      <c r="L36" s="192">
        <v>363</v>
      </c>
      <c r="M36" s="192"/>
      <c r="N36" s="193"/>
      <c r="O36" s="196"/>
      <c r="P36" s="110" t="s">
        <v>126</v>
      </c>
    </row>
    <row r="37" spans="1:16" x14ac:dyDescent="0.2">
      <c r="A37" s="36">
        <v>31</v>
      </c>
      <c r="B37" s="272" t="s">
        <v>341</v>
      </c>
      <c r="C37" s="272" t="s">
        <v>342</v>
      </c>
      <c r="D37" s="81">
        <v>23460</v>
      </c>
      <c r="E37" s="76">
        <v>631240032</v>
      </c>
      <c r="F37" s="38" t="s">
        <v>330</v>
      </c>
      <c r="G37" s="83" t="s">
        <v>343</v>
      </c>
      <c r="H37" s="32">
        <v>10</v>
      </c>
      <c r="I37" s="33">
        <v>13620</v>
      </c>
      <c r="J37" s="227">
        <f t="shared" si="1"/>
        <v>78.06</v>
      </c>
      <c r="K37" s="325"/>
      <c r="L37" s="189"/>
      <c r="M37" s="189">
        <v>78.06</v>
      </c>
      <c r="N37" s="189"/>
      <c r="O37" s="189"/>
      <c r="P37" s="110" t="s">
        <v>344</v>
      </c>
    </row>
    <row r="38" spans="1:16" x14ac:dyDescent="0.2">
      <c r="A38" s="36">
        <v>32</v>
      </c>
      <c r="B38" s="272" t="s">
        <v>345</v>
      </c>
      <c r="C38" s="272" t="s">
        <v>346</v>
      </c>
      <c r="D38" s="81">
        <v>23514</v>
      </c>
      <c r="E38" s="76">
        <v>631240031</v>
      </c>
      <c r="F38" s="38" t="s">
        <v>330</v>
      </c>
      <c r="G38" s="83" t="s">
        <v>343</v>
      </c>
      <c r="H38" s="32">
        <v>10</v>
      </c>
      <c r="I38" s="33">
        <v>13620</v>
      </c>
      <c r="J38" s="227">
        <f t="shared" ref="J38" si="11">SUM(K38+L38+M38+N38+O38)</f>
        <v>39.03</v>
      </c>
      <c r="K38" s="325"/>
      <c r="L38" s="189"/>
      <c r="M38" s="189">
        <v>39.03</v>
      </c>
      <c r="N38" s="193"/>
      <c r="O38" s="196"/>
      <c r="P38" s="110" t="s">
        <v>344</v>
      </c>
    </row>
    <row r="39" spans="1:16" x14ac:dyDescent="0.2">
      <c r="A39" s="36">
        <v>33</v>
      </c>
      <c r="B39" s="272" t="s">
        <v>347</v>
      </c>
      <c r="C39" s="272" t="s">
        <v>348</v>
      </c>
      <c r="D39" s="81">
        <v>23575</v>
      </c>
      <c r="E39" s="76">
        <v>631240030</v>
      </c>
      <c r="F39" s="38" t="s">
        <v>330</v>
      </c>
      <c r="G39" s="83" t="s">
        <v>343</v>
      </c>
      <c r="H39" s="32">
        <v>10</v>
      </c>
      <c r="I39" s="33">
        <v>13620</v>
      </c>
      <c r="J39" s="227">
        <f t="shared" ref="J39" si="12">SUM(K39+L39+M39+N39+O39)</f>
        <v>100.59</v>
      </c>
      <c r="K39" s="325"/>
      <c r="L39" s="189"/>
      <c r="M39" s="189">
        <v>100.59</v>
      </c>
      <c r="N39" s="193"/>
      <c r="O39" s="196"/>
      <c r="P39" s="110" t="s">
        <v>344</v>
      </c>
    </row>
    <row r="40" spans="1:16" x14ac:dyDescent="0.2">
      <c r="A40" s="36">
        <v>34</v>
      </c>
      <c r="B40" s="272" t="s">
        <v>488</v>
      </c>
      <c r="C40" s="272" t="s">
        <v>122</v>
      </c>
      <c r="D40" s="81">
        <v>27910</v>
      </c>
      <c r="E40" s="76">
        <v>631240040</v>
      </c>
      <c r="F40" s="38" t="s">
        <v>409</v>
      </c>
      <c r="G40" s="83" t="s">
        <v>489</v>
      </c>
      <c r="H40" s="32">
        <v>10</v>
      </c>
      <c r="I40" s="33">
        <v>14010</v>
      </c>
      <c r="J40" s="227">
        <f t="shared" si="1"/>
        <v>640</v>
      </c>
      <c r="K40" s="425"/>
      <c r="L40" s="192"/>
      <c r="M40" s="192">
        <v>640</v>
      </c>
      <c r="N40" s="193"/>
      <c r="O40" s="196"/>
      <c r="P40" s="110" t="s">
        <v>490</v>
      </c>
    </row>
    <row r="41" spans="1:16" x14ac:dyDescent="0.2">
      <c r="A41" s="36">
        <v>35</v>
      </c>
      <c r="B41" s="272" t="s">
        <v>491</v>
      </c>
      <c r="C41" s="272" t="s">
        <v>122</v>
      </c>
      <c r="D41" s="81">
        <v>27921</v>
      </c>
      <c r="E41" s="76">
        <v>631240039</v>
      </c>
      <c r="F41" s="38" t="s">
        <v>409</v>
      </c>
      <c r="G41" s="83" t="s">
        <v>489</v>
      </c>
      <c r="H41" s="32">
        <v>10</v>
      </c>
      <c r="I41" s="33">
        <v>14010</v>
      </c>
      <c r="J41" s="227">
        <f t="shared" ref="J41" si="13">SUM(K41+L41+M41+N41+O41)</f>
        <v>573</v>
      </c>
      <c r="K41" s="425"/>
      <c r="L41" s="192"/>
      <c r="M41" s="192">
        <v>573</v>
      </c>
      <c r="N41" s="193"/>
      <c r="O41" s="196"/>
      <c r="P41" s="110" t="s">
        <v>490</v>
      </c>
    </row>
    <row r="42" spans="1:16" x14ac:dyDescent="0.2">
      <c r="A42" s="36">
        <v>36</v>
      </c>
      <c r="B42" s="276" t="s">
        <v>535</v>
      </c>
      <c r="C42" s="72" t="s">
        <v>536</v>
      </c>
      <c r="D42" s="80">
        <v>31584</v>
      </c>
      <c r="E42" s="78">
        <v>631240045</v>
      </c>
      <c r="F42" s="37" t="s">
        <v>509</v>
      </c>
      <c r="G42" s="83" t="s">
        <v>537</v>
      </c>
      <c r="H42" s="32">
        <v>10</v>
      </c>
      <c r="I42" s="33">
        <v>14024</v>
      </c>
      <c r="J42" s="227">
        <f t="shared" si="1"/>
        <v>772.5</v>
      </c>
      <c r="K42" s="192"/>
      <c r="L42" s="192"/>
      <c r="M42" s="192">
        <v>772.5</v>
      </c>
      <c r="N42" s="193"/>
      <c r="O42" s="196"/>
      <c r="P42" s="110" t="s">
        <v>534</v>
      </c>
    </row>
    <row r="43" spans="1:16" x14ac:dyDescent="0.2">
      <c r="A43" s="36">
        <v>37</v>
      </c>
      <c r="B43" s="272" t="s">
        <v>545</v>
      </c>
      <c r="C43" s="272" t="s">
        <v>122</v>
      </c>
      <c r="D43" s="81">
        <v>31719</v>
      </c>
      <c r="E43" s="76">
        <v>631240080</v>
      </c>
      <c r="F43" s="420" t="s">
        <v>509</v>
      </c>
      <c r="G43" s="83" t="s">
        <v>543</v>
      </c>
      <c r="H43" s="32">
        <v>10</v>
      </c>
      <c r="I43" s="33">
        <v>13780</v>
      </c>
      <c r="J43" s="227">
        <f t="shared" si="1"/>
        <v>1682.57</v>
      </c>
      <c r="K43" s="425"/>
      <c r="L43" s="192"/>
      <c r="M43" s="192">
        <v>1682.57</v>
      </c>
      <c r="N43" s="193"/>
      <c r="O43" s="196"/>
      <c r="P43" s="110" t="s">
        <v>546</v>
      </c>
    </row>
    <row r="44" spans="1:16" x14ac:dyDescent="0.2">
      <c r="A44" s="36">
        <v>38</v>
      </c>
      <c r="B44" s="272" t="s">
        <v>547</v>
      </c>
      <c r="C44" s="272" t="s">
        <v>122</v>
      </c>
      <c r="D44" s="81">
        <v>31728</v>
      </c>
      <c r="E44" s="76">
        <v>631240044</v>
      </c>
      <c r="F44" s="420" t="s">
        <v>509</v>
      </c>
      <c r="G44" s="83" t="s">
        <v>543</v>
      </c>
      <c r="H44" s="32">
        <v>10</v>
      </c>
      <c r="I44" s="33">
        <v>13780</v>
      </c>
      <c r="J44" s="227">
        <f t="shared" ref="J44" si="14">SUM(K44+L44+M44+N44+O44)</f>
        <v>1190.27</v>
      </c>
      <c r="K44" s="425"/>
      <c r="L44" s="192"/>
      <c r="M44" s="192">
        <v>1190.27</v>
      </c>
      <c r="N44" s="193"/>
      <c r="O44" s="196"/>
      <c r="P44" s="110" t="s">
        <v>546</v>
      </c>
    </row>
    <row r="45" spans="1:16" x14ac:dyDescent="0.2">
      <c r="A45" s="36">
        <v>39</v>
      </c>
      <c r="B45" s="272" t="s">
        <v>551</v>
      </c>
      <c r="C45" s="272" t="s">
        <v>90</v>
      </c>
      <c r="D45" s="81">
        <v>31768</v>
      </c>
      <c r="E45" s="76">
        <v>631240070</v>
      </c>
      <c r="F45" s="420" t="s">
        <v>509</v>
      </c>
      <c r="G45" s="83" t="s">
        <v>543</v>
      </c>
      <c r="H45" s="32">
        <v>10</v>
      </c>
      <c r="I45" s="33">
        <v>13780</v>
      </c>
      <c r="J45" s="227">
        <f t="shared" si="1"/>
        <v>1207.07</v>
      </c>
      <c r="K45" s="425"/>
      <c r="L45" s="192"/>
      <c r="M45" s="192">
        <v>1207.07</v>
      </c>
      <c r="N45" s="193"/>
      <c r="O45" s="196"/>
      <c r="P45" s="110" t="s">
        <v>544</v>
      </c>
    </row>
    <row r="46" spans="1:16" x14ac:dyDescent="0.2">
      <c r="A46" s="36">
        <v>40</v>
      </c>
      <c r="B46" s="276" t="s">
        <v>561</v>
      </c>
      <c r="C46" s="72" t="s">
        <v>90</v>
      </c>
      <c r="D46" s="80">
        <v>32266</v>
      </c>
      <c r="E46" s="78">
        <v>631240069</v>
      </c>
      <c r="F46" s="37" t="s">
        <v>509</v>
      </c>
      <c r="G46" s="77" t="s">
        <v>543</v>
      </c>
      <c r="H46" s="48">
        <v>10</v>
      </c>
      <c r="I46" s="39">
        <v>13780</v>
      </c>
      <c r="J46" s="227">
        <f t="shared" si="1"/>
        <v>531.62</v>
      </c>
      <c r="K46" s="189"/>
      <c r="L46" s="189"/>
      <c r="M46" s="189">
        <v>531.62</v>
      </c>
      <c r="N46" s="189"/>
      <c r="O46" s="189"/>
      <c r="P46" s="110" t="s">
        <v>544</v>
      </c>
    </row>
    <row r="47" spans="1:16" x14ac:dyDescent="0.2">
      <c r="A47" s="36">
        <v>41</v>
      </c>
      <c r="B47" s="272" t="s">
        <v>562</v>
      </c>
      <c r="C47" s="272" t="s">
        <v>90</v>
      </c>
      <c r="D47" s="81">
        <v>32256</v>
      </c>
      <c r="E47" s="76">
        <v>631240071</v>
      </c>
      <c r="F47" s="37" t="s">
        <v>509</v>
      </c>
      <c r="G47" s="77" t="s">
        <v>543</v>
      </c>
      <c r="H47" s="48">
        <v>10</v>
      </c>
      <c r="I47" s="39">
        <v>13780</v>
      </c>
      <c r="J47" s="227">
        <f t="shared" si="1"/>
        <v>135.49</v>
      </c>
      <c r="K47" s="425"/>
      <c r="L47" s="192"/>
      <c r="M47" s="192">
        <v>135.49</v>
      </c>
      <c r="N47" s="193"/>
      <c r="O47" s="196"/>
      <c r="P47" s="110" t="s">
        <v>544</v>
      </c>
    </row>
    <row r="48" spans="1:16" x14ac:dyDescent="0.2">
      <c r="A48" s="36">
        <v>42</v>
      </c>
      <c r="B48" s="272" t="s">
        <v>588</v>
      </c>
      <c r="C48" s="272" t="s">
        <v>188</v>
      </c>
      <c r="D48" s="81">
        <v>32602</v>
      </c>
      <c r="E48" s="76">
        <v>631240064</v>
      </c>
      <c r="F48" s="420" t="s">
        <v>509</v>
      </c>
      <c r="G48" s="83" t="s">
        <v>130</v>
      </c>
      <c r="H48" s="32">
        <v>10</v>
      </c>
      <c r="I48" s="33">
        <v>13210</v>
      </c>
      <c r="J48" s="227">
        <f t="shared" si="1"/>
        <v>2505.92</v>
      </c>
      <c r="K48" s="425"/>
      <c r="L48" s="192">
        <v>2505.92</v>
      </c>
      <c r="M48" s="192"/>
      <c r="N48" s="193"/>
      <c r="O48" s="196"/>
      <c r="P48" s="110" t="s">
        <v>312</v>
      </c>
    </row>
    <row r="49" spans="1:16" x14ac:dyDescent="0.2">
      <c r="A49" s="36">
        <v>43</v>
      </c>
      <c r="B49" s="272" t="s">
        <v>591</v>
      </c>
      <c r="C49" s="272" t="s">
        <v>592</v>
      </c>
      <c r="D49" s="81">
        <v>32643</v>
      </c>
      <c r="E49" s="76">
        <v>631240066</v>
      </c>
      <c r="F49" s="420" t="s">
        <v>509</v>
      </c>
      <c r="G49" s="83" t="s">
        <v>130</v>
      </c>
      <c r="H49" s="32">
        <v>10</v>
      </c>
      <c r="I49" s="33">
        <v>13210</v>
      </c>
      <c r="J49" s="227">
        <f t="shared" si="1"/>
        <v>474.04</v>
      </c>
      <c r="K49" s="425"/>
      <c r="L49" s="192">
        <v>474.04</v>
      </c>
      <c r="M49" s="192"/>
      <c r="N49" s="193"/>
      <c r="O49" s="196"/>
      <c r="P49" s="110" t="s">
        <v>312</v>
      </c>
    </row>
    <row r="50" spans="1:16" x14ac:dyDescent="0.2">
      <c r="A50" s="36">
        <v>44</v>
      </c>
      <c r="B50" s="272" t="s">
        <v>601</v>
      </c>
      <c r="C50" s="272" t="s">
        <v>592</v>
      </c>
      <c r="D50" s="81">
        <v>32799</v>
      </c>
      <c r="E50" s="76">
        <v>631240065</v>
      </c>
      <c r="F50" s="420" t="s">
        <v>595</v>
      </c>
      <c r="G50" s="83" t="s">
        <v>130</v>
      </c>
      <c r="H50" s="32">
        <v>10</v>
      </c>
      <c r="I50" s="33">
        <v>13210</v>
      </c>
      <c r="J50" s="227">
        <f t="shared" si="1"/>
        <v>268.98</v>
      </c>
      <c r="K50" s="425"/>
      <c r="L50" s="192">
        <v>268.98</v>
      </c>
      <c r="M50" s="192"/>
      <c r="N50" s="193"/>
      <c r="O50" s="196"/>
      <c r="P50" s="110" t="s">
        <v>312</v>
      </c>
    </row>
    <row r="51" spans="1:16" x14ac:dyDescent="0.2">
      <c r="A51" s="36">
        <v>45</v>
      </c>
      <c r="B51" s="464">
        <v>9007250</v>
      </c>
      <c r="C51" s="70" t="s">
        <v>604</v>
      </c>
      <c r="D51" s="81">
        <v>32866</v>
      </c>
      <c r="E51" s="76">
        <v>631240078</v>
      </c>
      <c r="F51" s="420" t="s">
        <v>595</v>
      </c>
      <c r="G51" s="83" t="s">
        <v>130</v>
      </c>
      <c r="H51" s="32">
        <v>10</v>
      </c>
      <c r="I51" s="33">
        <v>13210</v>
      </c>
      <c r="J51" s="227">
        <f t="shared" ref="J51" si="15">SUM(K51+L51+M51+N51+O51)</f>
        <v>103.08</v>
      </c>
      <c r="K51" s="425"/>
      <c r="L51" s="192">
        <v>103.08</v>
      </c>
      <c r="M51" s="192"/>
      <c r="N51" s="193"/>
      <c r="O51" s="196"/>
      <c r="P51" s="110" t="s">
        <v>312</v>
      </c>
    </row>
    <row r="52" spans="1:16" x14ac:dyDescent="0.2">
      <c r="A52" s="36">
        <v>46</v>
      </c>
      <c r="B52" s="272" t="s">
        <v>605</v>
      </c>
      <c r="C52" s="272" t="s">
        <v>592</v>
      </c>
      <c r="D52" s="81">
        <v>32897</v>
      </c>
      <c r="E52" s="76">
        <v>631240060</v>
      </c>
      <c r="F52" s="420" t="s">
        <v>595</v>
      </c>
      <c r="G52" s="83" t="s">
        <v>130</v>
      </c>
      <c r="H52" s="32">
        <v>10</v>
      </c>
      <c r="I52" s="33">
        <v>13210</v>
      </c>
      <c r="J52" s="227">
        <f t="shared" si="1"/>
        <v>14.8</v>
      </c>
      <c r="K52" s="192"/>
      <c r="L52" s="192">
        <v>14.8</v>
      </c>
      <c r="M52" s="192"/>
      <c r="N52" s="193"/>
      <c r="O52" s="196"/>
      <c r="P52" s="110" t="s">
        <v>312</v>
      </c>
    </row>
    <row r="53" spans="1:16" x14ac:dyDescent="0.2">
      <c r="A53" s="36">
        <v>47</v>
      </c>
      <c r="B53" s="272" t="s">
        <v>606</v>
      </c>
      <c r="C53" s="272" t="s">
        <v>607</v>
      </c>
      <c r="D53" s="81">
        <v>32928</v>
      </c>
      <c r="E53" s="76">
        <v>631240059</v>
      </c>
      <c r="F53" s="420" t="s">
        <v>595</v>
      </c>
      <c r="G53" s="83" t="s">
        <v>130</v>
      </c>
      <c r="H53" s="32">
        <v>10</v>
      </c>
      <c r="I53" s="33">
        <v>13210</v>
      </c>
      <c r="J53" s="227">
        <f t="shared" si="1"/>
        <v>14.8</v>
      </c>
      <c r="K53" s="192"/>
      <c r="L53" s="192">
        <v>14.8</v>
      </c>
      <c r="M53" s="192"/>
      <c r="N53" s="193"/>
      <c r="O53" s="196"/>
      <c r="P53" s="110" t="s">
        <v>312</v>
      </c>
    </row>
    <row r="54" spans="1:16" x14ac:dyDescent="0.2">
      <c r="A54" s="36">
        <v>48</v>
      </c>
      <c r="B54" s="272" t="s">
        <v>608</v>
      </c>
      <c r="C54" s="272" t="s">
        <v>609</v>
      </c>
      <c r="D54" s="81">
        <v>32956</v>
      </c>
      <c r="E54" s="76">
        <v>631240061</v>
      </c>
      <c r="F54" s="420" t="s">
        <v>595</v>
      </c>
      <c r="G54" s="83" t="s">
        <v>130</v>
      </c>
      <c r="H54" s="32">
        <v>10</v>
      </c>
      <c r="I54" s="33">
        <v>13210</v>
      </c>
      <c r="J54" s="227">
        <f t="shared" si="1"/>
        <v>14.8</v>
      </c>
      <c r="K54" s="192"/>
      <c r="L54" s="192">
        <v>14.8</v>
      </c>
      <c r="M54" s="192"/>
      <c r="N54" s="193"/>
      <c r="O54" s="196"/>
      <c r="P54" s="110" t="s">
        <v>312</v>
      </c>
    </row>
    <row r="55" spans="1:16" x14ac:dyDescent="0.2">
      <c r="A55" s="36">
        <v>49</v>
      </c>
      <c r="B55" s="272" t="s">
        <v>611</v>
      </c>
      <c r="C55" s="272" t="s">
        <v>612</v>
      </c>
      <c r="D55" s="81">
        <v>32971</v>
      </c>
      <c r="E55" s="76">
        <v>631240063</v>
      </c>
      <c r="F55" s="420" t="s">
        <v>595</v>
      </c>
      <c r="G55" s="83" t="s">
        <v>130</v>
      </c>
      <c r="H55" s="32">
        <v>10</v>
      </c>
      <c r="I55" s="33">
        <v>13210</v>
      </c>
      <c r="J55" s="227">
        <f t="shared" si="1"/>
        <v>14.8</v>
      </c>
      <c r="K55" s="192"/>
      <c r="L55" s="192">
        <v>14.8</v>
      </c>
      <c r="M55" s="192"/>
      <c r="N55" s="193"/>
      <c r="O55" s="196"/>
      <c r="P55" s="110" t="s">
        <v>312</v>
      </c>
    </row>
    <row r="56" spans="1:16" x14ac:dyDescent="0.2">
      <c r="A56" s="36">
        <v>50</v>
      </c>
      <c r="B56" s="272" t="s">
        <v>610</v>
      </c>
      <c r="C56" s="272" t="s">
        <v>592</v>
      </c>
      <c r="D56" s="81">
        <v>32979</v>
      </c>
      <c r="E56" s="76">
        <v>631240062</v>
      </c>
      <c r="F56" s="420" t="s">
        <v>595</v>
      </c>
      <c r="G56" s="83" t="s">
        <v>130</v>
      </c>
      <c r="H56" s="32">
        <v>10</v>
      </c>
      <c r="I56" s="33">
        <v>13210</v>
      </c>
      <c r="J56" s="227">
        <f t="shared" si="1"/>
        <v>14.8</v>
      </c>
      <c r="K56" s="192"/>
      <c r="L56" s="192">
        <v>14.8</v>
      </c>
      <c r="M56" s="192"/>
      <c r="N56" s="193"/>
      <c r="O56" s="196"/>
      <c r="P56" s="110" t="s">
        <v>312</v>
      </c>
    </row>
    <row r="57" spans="1:16" x14ac:dyDescent="0.2">
      <c r="A57" s="36">
        <v>51</v>
      </c>
      <c r="B57" s="272" t="s">
        <v>623</v>
      </c>
      <c r="C57" s="272" t="s">
        <v>553</v>
      </c>
      <c r="D57" s="81">
        <v>33289</v>
      </c>
      <c r="E57" s="76">
        <v>631240079</v>
      </c>
      <c r="F57" s="42" t="s">
        <v>595</v>
      </c>
      <c r="G57" s="83" t="s">
        <v>257</v>
      </c>
      <c r="H57" s="32">
        <v>10</v>
      </c>
      <c r="I57" s="33">
        <v>13460</v>
      </c>
      <c r="J57" s="227">
        <f t="shared" si="1"/>
        <v>450</v>
      </c>
      <c r="K57" s="192"/>
      <c r="L57" s="192"/>
      <c r="M57" s="192">
        <v>450</v>
      </c>
      <c r="N57" s="193"/>
      <c r="O57" s="196"/>
      <c r="P57" s="110" t="s">
        <v>624</v>
      </c>
    </row>
    <row r="58" spans="1:16" x14ac:dyDescent="0.2">
      <c r="A58" s="36">
        <v>52</v>
      </c>
      <c r="B58" s="272"/>
      <c r="C58" s="272"/>
      <c r="D58" s="81"/>
      <c r="E58" s="76"/>
      <c r="F58" s="42" t="s">
        <v>626</v>
      </c>
      <c r="G58" s="282" t="s">
        <v>856</v>
      </c>
      <c r="H58" s="24">
        <v>10</v>
      </c>
      <c r="I58" s="38">
        <v>11110</v>
      </c>
      <c r="J58" s="227">
        <f t="shared" si="1"/>
        <v>1510.13</v>
      </c>
      <c r="K58" s="192">
        <v>1510.13</v>
      </c>
      <c r="L58" s="192"/>
      <c r="M58" s="192"/>
      <c r="N58" s="193"/>
      <c r="O58" s="196"/>
      <c r="P58" s="110"/>
    </row>
    <row r="59" spans="1:16" x14ac:dyDescent="0.2">
      <c r="A59" s="36">
        <v>53</v>
      </c>
      <c r="B59" s="272"/>
      <c r="C59" s="272"/>
      <c r="D59" s="81"/>
      <c r="E59" s="76"/>
      <c r="F59" s="42" t="s">
        <v>626</v>
      </c>
      <c r="G59" s="282" t="s">
        <v>857</v>
      </c>
      <c r="H59" s="24">
        <v>10</v>
      </c>
      <c r="I59" s="38">
        <v>11110</v>
      </c>
      <c r="J59" s="227">
        <f t="shared" si="1"/>
        <v>104670</v>
      </c>
      <c r="K59" s="192">
        <v>104670</v>
      </c>
      <c r="L59" s="192"/>
      <c r="M59" s="192"/>
      <c r="N59" s="193"/>
      <c r="O59" s="196"/>
      <c r="P59" s="110"/>
    </row>
    <row r="60" spans="1:16" x14ac:dyDescent="0.2">
      <c r="A60" s="36">
        <v>54</v>
      </c>
      <c r="B60" s="272" t="s">
        <v>627</v>
      </c>
      <c r="C60" s="272" t="s">
        <v>536</v>
      </c>
      <c r="D60" s="81">
        <v>41807</v>
      </c>
      <c r="E60" s="76">
        <v>631240083</v>
      </c>
      <c r="F60" s="42" t="s">
        <v>625</v>
      </c>
      <c r="G60" s="83" t="s">
        <v>628</v>
      </c>
      <c r="H60" s="32">
        <v>10</v>
      </c>
      <c r="I60" s="33">
        <v>13310</v>
      </c>
      <c r="J60" s="227">
        <f t="shared" si="1"/>
        <v>45</v>
      </c>
      <c r="K60" s="192"/>
      <c r="L60" s="192"/>
      <c r="M60" s="192">
        <v>45</v>
      </c>
      <c r="N60" s="193"/>
      <c r="O60" s="196"/>
      <c r="P60" s="110" t="s">
        <v>629</v>
      </c>
    </row>
    <row r="61" spans="1:16" x14ac:dyDescent="0.2">
      <c r="A61" s="36">
        <v>55</v>
      </c>
      <c r="B61" s="272" t="s">
        <v>548</v>
      </c>
      <c r="C61" s="272" t="s">
        <v>549</v>
      </c>
      <c r="D61" s="81">
        <v>42221</v>
      </c>
      <c r="E61" s="76">
        <v>631242241</v>
      </c>
      <c r="F61" s="420" t="s">
        <v>625</v>
      </c>
      <c r="G61" s="83" t="s">
        <v>550</v>
      </c>
      <c r="H61" s="32">
        <v>10</v>
      </c>
      <c r="I61" s="33">
        <v>13720</v>
      </c>
      <c r="J61" s="227">
        <f t="shared" si="1"/>
        <v>6042</v>
      </c>
      <c r="K61" s="425"/>
      <c r="L61" s="192"/>
      <c r="M61" s="192">
        <v>6042</v>
      </c>
      <c r="N61" s="193"/>
      <c r="O61" s="196"/>
      <c r="P61" s="110" t="s">
        <v>544</v>
      </c>
    </row>
    <row r="62" spans="1:16" x14ac:dyDescent="0.2">
      <c r="A62" s="36">
        <v>56</v>
      </c>
      <c r="B62" s="272" t="s">
        <v>797</v>
      </c>
      <c r="C62" s="272" t="s">
        <v>216</v>
      </c>
      <c r="D62" s="81">
        <v>49050</v>
      </c>
      <c r="E62" s="76">
        <v>631240097</v>
      </c>
      <c r="F62" s="42" t="s">
        <v>774</v>
      </c>
      <c r="G62" s="298" t="s">
        <v>798</v>
      </c>
      <c r="H62" s="275">
        <v>10</v>
      </c>
      <c r="I62" s="51">
        <v>13810</v>
      </c>
      <c r="J62" s="227">
        <f t="shared" si="1"/>
        <v>-700</v>
      </c>
      <c r="K62" s="192"/>
      <c r="L62" s="192"/>
      <c r="M62" s="192">
        <v>-700</v>
      </c>
      <c r="N62" s="193"/>
      <c r="O62" s="196"/>
      <c r="P62" s="110" t="s">
        <v>264</v>
      </c>
    </row>
    <row r="63" spans="1:16" x14ac:dyDescent="0.2">
      <c r="A63" s="36">
        <v>57</v>
      </c>
      <c r="B63" s="272" t="s">
        <v>255</v>
      </c>
      <c r="C63" s="70" t="s">
        <v>256</v>
      </c>
      <c r="D63" s="81">
        <v>49231</v>
      </c>
      <c r="E63" s="80">
        <v>631240092</v>
      </c>
      <c r="F63" s="38" t="s">
        <v>774</v>
      </c>
      <c r="G63" s="83" t="s">
        <v>257</v>
      </c>
      <c r="H63" s="32">
        <v>10</v>
      </c>
      <c r="I63" s="33">
        <v>13460</v>
      </c>
      <c r="J63" s="227">
        <f t="shared" si="1"/>
        <v>400</v>
      </c>
      <c r="K63" s="191"/>
      <c r="L63" s="313"/>
      <c r="M63" s="189">
        <v>400</v>
      </c>
      <c r="N63" s="189"/>
      <c r="O63" s="189"/>
      <c r="P63" s="110" t="s">
        <v>813</v>
      </c>
    </row>
    <row r="64" spans="1:16" x14ac:dyDescent="0.2">
      <c r="A64" s="36">
        <v>58</v>
      </c>
      <c r="B64" s="272" t="s">
        <v>803</v>
      </c>
      <c r="C64" s="272" t="s">
        <v>509</v>
      </c>
      <c r="D64" s="81">
        <v>49405</v>
      </c>
      <c r="E64" s="76">
        <v>631240086</v>
      </c>
      <c r="F64" s="42" t="s">
        <v>774</v>
      </c>
      <c r="G64" s="298" t="s">
        <v>489</v>
      </c>
      <c r="H64" s="275">
        <v>10</v>
      </c>
      <c r="I64" s="51">
        <v>14010</v>
      </c>
      <c r="J64" s="227">
        <f t="shared" si="1"/>
        <v>1002</v>
      </c>
      <c r="K64" s="192"/>
      <c r="L64" s="192"/>
      <c r="M64" s="192">
        <v>1002</v>
      </c>
      <c r="N64" s="193"/>
      <c r="O64" s="196"/>
      <c r="P64" s="110" t="s">
        <v>490</v>
      </c>
    </row>
    <row r="65" spans="1:16" x14ac:dyDescent="0.2">
      <c r="A65" s="36">
        <v>59</v>
      </c>
      <c r="B65" s="272" t="s">
        <v>811</v>
      </c>
      <c r="C65" s="272" t="s">
        <v>812</v>
      </c>
      <c r="D65" s="81">
        <v>49591</v>
      </c>
      <c r="E65" s="76">
        <v>631240019</v>
      </c>
      <c r="F65" s="42" t="s">
        <v>774</v>
      </c>
      <c r="G65" s="83" t="s">
        <v>257</v>
      </c>
      <c r="H65" s="32">
        <v>10</v>
      </c>
      <c r="I65" s="33">
        <v>13460</v>
      </c>
      <c r="J65" s="227">
        <f t="shared" si="1"/>
        <v>686.53</v>
      </c>
      <c r="K65" s="191"/>
      <c r="L65" s="313"/>
      <c r="M65" s="189">
        <v>686.53</v>
      </c>
      <c r="N65" s="193"/>
      <c r="O65" s="196"/>
      <c r="P65" s="110" t="s">
        <v>814</v>
      </c>
    </row>
    <row r="66" spans="1:16" x14ac:dyDescent="0.2">
      <c r="A66" s="36">
        <v>60</v>
      </c>
      <c r="B66" s="272" t="s">
        <v>815</v>
      </c>
      <c r="C66" s="272" t="s">
        <v>188</v>
      </c>
      <c r="D66" s="81">
        <v>49614</v>
      </c>
      <c r="E66" s="76">
        <v>631240088</v>
      </c>
      <c r="F66" s="42" t="s">
        <v>774</v>
      </c>
      <c r="G66" s="83" t="s">
        <v>257</v>
      </c>
      <c r="H66" s="32">
        <v>10</v>
      </c>
      <c r="I66" s="33">
        <v>13460</v>
      </c>
      <c r="J66" s="227">
        <f t="shared" ref="J66:J67" si="16">SUM(K66+L66+M66+N66+O66)</f>
        <v>686.53</v>
      </c>
      <c r="K66" s="191"/>
      <c r="L66" s="313"/>
      <c r="M66" s="189">
        <v>686.53</v>
      </c>
      <c r="N66" s="193"/>
      <c r="O66" s="196"/>
      <c r="P66" s="110" t="s">
        <v>814</v>
      </c>
    </row>
    <row r="67" spans="1:16" x14ac:dyDescent="0.2">
      <c r="A67" s="36">
        <v>61</v>
      </c>
      <c r="B67" s="272" t="s">
        <v>816</v>
      </c>
      <c r="C67" s="272" t="s">
        <v>686</v>
      </c>
      <c r="D67" s="81">
        <v>49625</v>
      </c>
      <c r="E67" s="76">
        <v>631240093</v>
      </c>
      <c r="F67" s="42" t="s">
        <v>774</v>
      </c>
      <c r="G67" s="83" t="s">
        <v>263</v>
      </c>
      <c r="H67" s="32">
        <v>10</v>
      </c>
      <c r="I67" s="33">
        <v>13810</v>
      </c>
      <c r="J67" s="227">
        <f t="shared" si="16"/>
        <v>500</v>
      </c>
      <c r="K67" s="325"/>
      <c r="L67" s="189"/>
      <c r="M67" s="189">
        <v>500</v>
      </c>
      <c r="N67" s="189"/>
      <c r="O67" s="189"/>
      <c r="P67" s="110" t="s">
        <v>264</v>
      </c>
    </row>
    <row r="68" spans="1:16" x14ac:dyDescent="0.2">
      <c r="A68" s="36">
        <v>62</v>
      </c>
      <c r="B68" s="272" t="s">
        <v>817</v>
      </c>
      <c r="C68" s="272" t="s">
        <v>625</v>
      </c>
      <c r="D68" s="81">
        <v>49630</v>
      </c>
      <c r="E68" s="76">
        <v>631240095</v>
      </c>
      <c r="F68" s="42" t="s">
        <v>774</v>
      </c>
      <c r="G68" s="298" t="s">
        <v>746</v>
      </c>
      <c r="H68" s="275">
        <v>10</v>
      </c>
      <c r="I68" s="51">
        <v>13780</v>
      </c>
      <c r="J68" s="227">
        <f t="shared" ref="J68:J100" si="17">SUM(K68+L68+M68+N68+O68)</f>
        <v>879.17</v>
      </c>
      <c r="K68" s="192"/>
      <c r="L68" s="192"/>
      <c r="M68" s="192">
        <v>879.17</v>
      </c>
      <c r="N68" s="193"/>
      <c r="O68" s="196"/>
      <c r="P68" s="110" t="s">
        <v>544</v>
      </c>
    </row>
    <row r="69" spans="1:16" x14ac:dyDescent="0.2">
      <c r="A69" s="36">
        <v>63</v>
      </c>
      <c r="B69" s="272" t="s">
        <v>818</v>
      </c>
      <c r="C69" s="272" t="s">
        <v>626</v>
      </c>
      <c r="D69" s="81">
        <v>49634</v>
      </c>
      <c r="E69" s="76">
        <v>631240089</v>
      </c>
      <c r="F69" s="42" t="s">
        <v>774</v>
      </c>
      <c r="G69" s="298" t="s">
        <v>160</v>
      </c>
      <c r="H69" s="275">
        <v>10</v>
      </c>
      <c r="I69" s="51">
        <v>13640</v>
      </c>
      <c r="J69" s="227">
        <f t="shared" si="17"/>
        <v>998.9</v>
      </c>
      <c r="K69" s="192"/>
      <c r="L69" s="192"/>
      <c r="M69" s="192">
        <v>998.9</v>
      </c>
      <c r="N69" s="193"/>
      <c r="O69" s="196"/>
      <c r="P69" s="110" t="s">
        <v>161</v>
      </c>
    </row>
    <row r="70" spans="1:16" x14ac:dyDescent="0.2">
      <c r="A70" s="36">
        <v>64</v>
      </c>
      <c r="B70" s="272" t="s">
        <v>848</v>
      </c>
      <c r="C70" s="272" t="s">
        <v>122</v>
      </c>
      <c r="D70" s="81">
        <v>50652</v>
      </c>
      <c r="E70" s="76">
        <v>631240087</v>
      </c>
      <c r="F70" s="42" t="s">
        <v>849</v>
      </c>
      <c r="G70" s="83" t="s">
        <v>257</v>
      </c>
      <c r="H70" s="32">
        <v>10</v>
      </c>
      <c r="I70" s="33">
        <v>13460</v>
      </c>
      <c r="J70" s="227">
        <f t="shared" si="17"/>
        <v>30</v>
      </c>
      <c r="K70" s="192"/>
      <c r="L70" s="192"/>
      <c r="M70" s="192">
        <v>30</v>
      </c>
      <c r="N70" s="193"/>
      <c r="O70" s="196"/>
      <c r="P70" s="193" t="s">
        <v>850</v>
      </c>
    </row>
    <row r="71" spans="1:16" x14ac:dyDescent="0.2">
      <c r="A71" s="36">
        <v>65</v>
      </c>
      <c r="B71" s="272" t="s">
        <v>645</v>
      </c>
      <c r="C71" s="272" t="s">
        <v>366</v>
      </c>
      <c r="D71" s="81">
        <v>50673</v>
      </c>
      <c r="E71" s="76">
        <v>631240085</v>
      </c>
      <c r="F71" s="42" t="s">
        <v>849</v>
      </c>
      <c r="G71" s="83" t="s">
        <v>257</v>
      </c>
      <c r="H71" s="32">
        <v>10</v>
      </c>
      <c r="I71" s="33">
        <v>13460</v>
      </c>
      <c r="J71" s="227">
        <f t="shared" si="17"/>
        <v>150.5</v>
      </c>
      <c r="K71" s="192"/>
      <c r="L71" s="192"/>
      <c r="M71" s="192">
        <v>150.5</v>
      </c>
      <c r="N71" s="193"/>
      <c r="O71" s="196"/>
      <c r="P71" s="110" t="s">
        <v>851</v>
      </c>
    </row>
    <row r="72" spans="1:16" x14ac:dyDescent="0.2">
      <c r="A72" s="36">
        <v>66</v>
      </c>
      <c r="B72" s="272" t="s">
        <v>853</v>
      </c>
      <c r="C72" s="272" t="s">
        <v>820</v>
      </c>
      <c r="D72" s="81">
        <v>50686</v>
      </c>
      <c r="E72" s="76">
        <v>631240098</v>
      </c>
      <c r="F72" s="42" t="s">
        <v>849</v>
      </c>
      <c r="G72" s="83" t="s">
        <v>257</v>
      </c>
      <c r="H72" s="32">
        <v>10</v>
      </c>
      <c r="I72" s="33">
        <v>13460</v>
      </c>
      <c r="J72" s="227">
        <f t="shared" si="17"/>
        <v>790</v>
      </c>
      <c r="K72" s="192"/>
      <c r="L72" s="192"/>
      <c r="M72" s="192">
        <v>790</v>
      </c>
      <c r="N72" s="193"/>
      <c r="O72" s="196"/>
      <c r="P72" s="110" t="s">
        <v>852</v>
      </c>
    </row>
    <row r="73" spans="1:16" x14ac:dyDescent="0.2">
      <c r="A73" s="36">
        <v>67</v>
      </c>
      <c r="B73" s="272" t="s">
        <v>881</v>
      </c>
      <c r="C73" s="272" t="s">
        <v>553</v>
      </c>
      <c r="D73" s="81">
        <v>53931</v>
      </c>
      <c r="E73" s="76">
        <v>631240091</v>
      </c>
      <c r="F73" s="42" t="s">
        <v>879</v>
      </c>
      <c r="G73" s="83" t="s">
        <v>257</v>
      </c>
      <c r="H73" s="32">
        <v>10</v>
      </c>
      <c r="I73" s="33">
        <v>13460</v>
      </c>
      <c r="J73" s="227">
        <f t="shared" si="17"/>
        <v>450</v>
      </c>
      <c r="K73" s="191"/>
      <c r="L73" s="313"/>
      <c r="M73" s="189">
        <v>450</v>
      </c>
      <c r="N73" s="193"/>
      <c r="O73" s="196"/>
      <c r="P73" s="110" t="s">
        <v>882</v>
      </c>
    </row>
    <row r="74" spans="1:16" x14ac:dyDescent="0.2">
      <c r="A74" s="36">
        <v>68</v>
      </c>
      <c r="B74" s="272" t="s">
        <v>884</v>
      </c>
      <c r="C74" s="272" t="s">
        <v>870</v>
      </c>
      <c r="D74" s="81">
        <v>54644</v>
      </c>
      <c r="E74" s="76">
        <v>631240117</v>
      </c>
      <c r="F74" s="42" t="s">
        <v>879</v>
      </c>
      <c r="G74" s="83" t="s">
        <v>885</v>
      </c>
      <c r="H74" s="32">
        <v>10</v>
      </c>
      <c r="I74" s="33">
        <v>13460</v>
      </c>
      <c r="J74" s="227">
        <f t="shared" si="17"/>
        <v>122.7</v>
      </c>
      <c r="K74" s="192"/>
      <c r="L74" s="192"/>
      <c r="M74" s="192">
        <v>122.7</v>
      </c>
      <c r="N74" s="193"/>
      <c r="O74" s="196"/>
      <c r="P74" s="110" t="s">
        <v>887</v>
      </c>
    </row>
    <row r="75" spans="1:16" x14ac:dyDescent="0.2">
      <c r="A75" s="36">
        <v>69</v>
      </c>
      <c r="B75" s="272" t="s">
        <v>888</v>
      </c>
      <c r="C75" s="272" t="s">
        <v>870</v>
      </c>
      <c r="D75" s="81">
        <v>54963</v>
      </c>
      <c r="E75" s="76">
        <v>631240118</v>
      </c>
      <c r="F75" s="420" t="s">
        <v>879</v>
      </c>
      <c r="G75" s="83" t="s">
        <v>886</v>
      </c>
      <c r="H75" s="32">
        <v>10</v>
      </c>
      <c r="I75" s="33">
        <v>13460</v>
      </c>
      <c r="J75" s="227">
        <f t="shared" si="17"/>
        <v>66.930000000000007</v>
      </c>
      <c r="K75" s="425"/>
      <c r="L75" s="192"/>
      <c r="M75" s="192">
        <v>66.930000000000007</v>
      </c>
      <c r="N75" s="193"/>
      <c r="O75" s="196"/>
      <c r="P75" s="110" t="s">
        <v>889</v>
      </c>
    </row>
    <row r="76" spans="1:16" x14ac:dyDescent="0.2">
      <c r="A76" s="36">
        <v>70</v>
      </c>
      <c r="B76" s="272" t="s">
        <v>588</v>
      </c>
      <c r="C76" s="272" t="s">
        <v>789</v>
      </c>
      <c r="D76" s="81">
        <v>58589</v>
      </c>
      <c r="E76" s="76">
        <v>631240100</v>
      </c>
      <c r="F76" s="420" t="s">
        <v>893</v>
      </c>
      <c r="G76" s="83" t="s">
        <v>130</v>
      </c>
      <c r="H76" s="32">
        <v>10</v>
      </c>
      <c r="I76" s="33">
        <v>13210</v>
      </c>
      <c r="J76" s="227">
        <f t="shared" si="17"/>
        <v>1995.48</v>
      </c>
      <c r="K76" s="425"/>
      <c r="L76" s="192">
        <v>1995.48</v>
      </c>
      <c r="M76" s="192"/>
      <c r="N76" s="193"/>
      <c r="O76" s="196"/>
      <c r="P76" s="110" t="s">
        <v>312</v>
      </c>
    </row>
    <row r="77" spans="1:16" x14ac:dyDescent="0.2">
      <c r="A77" s="36">
        <v>71</v>
      </c>
      <c r="B77" s="272" t="s">
        <v>601</v>
      </c>
      <c r="C77" s="272" t="s">
        <v>724</v>
      </c>
      <c r="D77" s="81">
        <v>58631</v>
      </c>
      <c r="E77" s="76">
        <v>631240104</v>
      </c>
      <c r="F77" s="420" t="s">
        <v>893</v>
      </c>
      <c r="G77" s="83" t="s">
        <v>130</v>
      </c>
      <c r="H77" s="32">
        <v>10</v>
      </c>
      <c r="I77" s="33">
        <v>13210</v>
      </c>
      <c r="J77" s="227">
        <f t="shared" si="17"/>
        <v>280.17</v>
      </c>
      <c r="K77" s="425"/>
      <c r="L77" s="192">
        <v>280.17</v>
      </c>
      <c r="M77" s="192"/>
      <c r="N77" s="193"/>
      <c r="O77" s="196"/>
      <c r="P77" s="110" t="s">
        <v>312</v>
      </c>
    </row>
    <row r="78" spans="1:16" x14ac:dyDescent="0.2">
      <c r="A78" s="36">
        <v>72</v>
      </c>
      <c r="B78" s="272" t="s">
        <v>591</v>
      </c>
      <c r="C78" s="272" t="s">
        <v>724</v>
      </c>
      <c r="D78" s="81">
        <v>58635</v>
      </c>
      <c r="E78" s="76">
        <v>631240103</v>
      </c>
      <c r="F78" s="420" t="s">
        <v>893</v>
      </c>
      <c r="G78" s="83" t="s">
        <v>130</v>
      </c>
      <c r="H78" s="32">
        <v>10</v>
      </c>
      <c r="I78" s="33">
        <v>13210</v>
      </c>
      <c r="J78" s="227">
        <f t="shared" si="17"/>
        <v>197.63</v>
      </c>
      <c r="K78" s="425"/>
      <c r="L78" s="192">
        <v>197.63</v>
      </c>
      <c r="M78" s="192"/>
      <c r="N78" s="193"/>
      <c r="O78" s="196"/>
      <c r="P78" s="110" t="s">
        <v>312</v>
      </c>
    </row>
    <row r="79" spans="1:16" x14ac:dyDescent="0.2">
      <c r="A79" s="36">
        <v>73</v>
      </c>
      <c r="B79" s="272" t="s">
        <v>914</v>
      </c>
      <c r="C79" s="272" t="s">
        <v>843</v>
      </c>
      <c r="D79" s="81">
        <v>58638</v>
      </c>
      <c r="E79" s="76">
        <v>631240102</v>
      </c>
      <c r="F79" s="420" t="s">
        <v>893</v>
      </c>
      <c r="G79" s="83" t="s">
        <v>130</v>
      </c>
      <c r="H79" s="32">
        <v>10</v>
      </c>
      <c r="I79" s="33">
        <v>13210</v>
      </c>
      <c r="J79" s="227">
        <f t="shared" si="17"/>
        <v>74.69</v>
      </c>
      <c r="K79" s="425"/>
      <c r="L79" s="192">
        <v>74.69</v>
      </c>
      <c r="M79" s="192"/>
      <c r="N79" s="193"/>
      <c r="O79" s="196"/>
      <c r="P79" s="110" t="s">
        <v>312</v>
      </c>
    </row>
    <row r="80" spans="1:16" x14ac:dyDescent="0.2">
      <c r="A80" s="36">
        <v>74</v>
      </c>
      <c r="B80" s="272" t="s">
        <v>915</v>
      </c>
      <c r="C80" s="272" t="s">
        <v>409</v>
      </c>
      <c r="D80" s="81">
        <v>58643</v>
      </c>
      <c r="E80" s="76">
        <v>631240101</v>
      </c>
      <c r="F80" s="420" t="s">
        <v>893</v>
      </c>
      <c r="G80" s="83" t="s">
        <v>130</v>
      </c>
      <c r="H80" s="32">
        <v>10</v>
      </c>
      <c r="I80" s="33">
        <v>13210</v>
      </c>
      <c r="J80" s="227">
        <f t="shared" si="17"/>
        <v>33.590000000000003</v>
      </c>
      <c r="K80" s="425"/>
      <c r="L80" s="192">
        <v>33.590000000000003</v>
      </c>
      <c r="M80" s="192"/>
      <c r="N80" s="193"/>
      <c r="O80" s="196"/>
      <c r="P80" s="110" t="s">
        <v>312</v>
      </c>
    </row>
    <row r="81" spans="1:16" x14ac:dyDescent="0.2">
      <c r="A81" s="36">
        <v>75</v>
      </c>
      <c r="B81" s="272" t="s">
        <v>919</v>
      </c>
      <c r="C81" s="272" t="s">
        <v>626</v>
      </c>
      <c r="D81" s="81">
        <v>59141</v>
      </c>
      <c r="E81" s="76">
        <v>631240108</v>
      </c>
      <c r="F81" s="420" t="s">
        <v>893</v>
      </c>
      <c r="G81" s="298" t="s">
        <v>308</v>
      </c>
      <c r="H81" s="275">
        <v>10</v>
      </c>
      <c r="I81" s="51">
        <v>13230</v>
      </c>
      <c r="J81" s="227">
        <f t="shared" si="17"/>
        <v>363</v>
      </c>
      <c r="K81" s="192"/>
      <c r="L81" s="192">
        <v>363</v>
      </c>
      <c r="M81" s="192"/>
      <c r="N81" s="193"/>
      <c r="O81" s="196"/>
      <c r="P81" s="110" t="s">
        <v>126</v>
      </c>
    </row>
    <row r="82" spans="1:16" x14ac:dyDescent="0.2">
      <c r="A82" s="36">
        <v>76</v>
      </c>
      <c r="B82" s="272" t="s">
        <v>922</v>
      </c>
      <c r="C82" s="272" t="s">
        <v>686</v>
      </c>
      <c r="D82" s="81">
        <v>59191</v>
      </c>
      <c r="E82" s="76">
        <v>631240116</v>
      </c>
      <c r="F82" s="420" t="s">
        <v>893</v>
      </c>
      <c r="G82" s="83" t="s">
        <v>923</v>
      </c>
      <c r="H82" s="32">
        <v>10</v>
      </c>
      <c r="I82" s="33">
        <v>13320</v>
      </c>
      <c r="J82" s="227">
        <f t="shared" si="17"/>
        <v>577.48</v>
      </c>
      <c r="K82" s="425"/>
      <c r="L82" s="192"/>
      <c r="M82" s="192">
        <v>577.48</v>
      </c>
      <c r="N82" s="193"/>
      <c r="O82" s="196"/>
      <c r="P82" s="110" t="s">
        <v>284</v>
      </c>
    </row>
    <row r="83" spans="1:16" x14ac:dyDescent="0.2">
      <c r="A83" s="36">
        <v>77</v>
      </c>
      <c r="B83" s="272" t="s">
        <v>925</v>
      </c>
      <c r="C83" s="272" t="s">
        <v>686</v>
      </c>
      <c r="D83" s="81">
        <v>59256</v>
      </c>
      <c r="E83" s="76">
        <v>631240114</v>
      </c>
      <c r="F83" s="420" t="s">
        <v>893</v>
      </c>
      <c r="G83" s="83" t="s">
        <v>825</v>
      </c>
      <c r="H83" s="32">
        <v>10</v>
      </c>
      <c r="I83" s="33">
        <v>13250</v>
      </c>
      <c r="J83" s="227">
        <f t="shared" si="17"/>
        <v>14.99</v>
      </c>
      <c r="K83" s="425"/>
      <c r="L83" s="192">
        <v>14.99</v>
      </c>
      <c r="M83" s="192"/>
      <c r="N83" s="193"/>
      <c r="O83" s="196"/>
      <c r="P83" s="110" t="s">
        <v>284</v>
      </c>
    </row>
    <row r="84" spans="1:16" x14ac:dyDescent="0.2">
      <c r="A84" s="36">
        <v>78</v>
      </c>
      <c r="B84" s="272" t="s">
        <v>926</v>
      </c>
      <c r="C84" s="272" t="s">
        <v>686</v>
      </c>
      <c r="D84" s="81">
        <v>59269</v>
      </c>
      <c r="E84" s="76">
        <v>631240115</v>
      </c>
      <c r="F84" s="420" t="s">
        <v>893</v>
      </c>
      <c r="G84" s="83" t="s">
        <v>825</v>
      </c>
      <c r="H84" s="32">
        <v>10</v>
      </c>
      <c r="I84" s="33">
        <v>13250</v>
      </c>
      <c r="J84" s="227">
        <f t="shared" ref="J84:J85" si="18">SUM(K84+L84+M84+N84+O84)</f>
        <v>9.99</v>
      </c>
      <c r="K84" s="425"/>
      <c r="L84" s="192">
        <v>9.99</v>
      </c>
      <c r="M84" s="192"/>
      <c r="N84" s="193"/>
      <c r="O84" s="196"/>
      <c r="P84" s="110" t="s">
        <v>284</v>
      </c>
    </row>
    <row r="85" spans="1:16" x14ac:dyDescent="0.2">
      <c r="A85" s="36">
        <v>79</v>
      </c>
      <c r="B85" s="272" t="s">
        <v>927</v>
      </c>
      <c r="C85" s="272" t="s">
        <v>686</v>
      </c>
      <c r="D85" s="81">
        <v>59273</v>
      </c>
      <c r="E85" s="76">
        <v>631240111</v>
      </c>
      <c r="F85" s="420" t="s">
        <v>893</v>
      </c>
      <c r="G85" s="83" t="s">
        <v>825</v>
      </c>
      <c r="H85" s="32">
        <v>10</v>
      </c>
      <c r="I85" s="33">
        <v>13250</v>
      </c>
      <c r="J85" s="227">
        <f t="shared" si="18"/>
        <v>27.98</v>
      </c>
      <c r="K85" s="425"/>
      <c r="L85" s="192">
        <v>27.98</v>
      </c>
      <c r="M85" s="192"/>
      <c r="N85" s="193"/>
      <c r="O85" s="196"/>
      <c r="P85" s="110" t="s">
        <v>284</v>
      </c>
    </row>
    <row r="86" spans="1:16" x14ac:dyDescent="0.2">
      <c r="A86" s="36">
        <v>80</v>
      </c>
      <c r="B86" s="272" t="s">
        <v>928</v>
      </c>
      <c r="C86" s="272" t="s">
        <v>686</v>
      </c>
      <c r="D86" s="81">
        <v>59288</v>
      </c>
      <c r="E86" s="76">
        <v>631240112</v>
      </c>
      <c r="F86" s="420" t="s">
        <v>893</v>
      </c>
      <c r="G86" s="83" t="s">
        <v>825</v>
      </c>
      <c r="H86" s="32">
        <v>10</v>
      </c>
      <c r="I86" s="33">
        <v>13250</v>
      </c>
      <c r="J86" s="227">
        <f t="shared" si="17"/>
        <v>13.99</v>
      </c>
      <c r="K86" s="192"/>
      <c r="L86" s="192">
        <v>13.99</v>
      </c>
      <c r="M86" s="192"/>
      <c r="N86" s="193"/>
      <c r="O86" s="196"/>
      <c r="P86" s="110" t="s">
        <v>284</v>
      </c>
    </row>
    <row r="87" spans="1:16" x14ac:dyDescent="0.2">
      <c r="A87" s="36">
        <v>81</v>
      </c>
      <c r="B87" s="272" t="s">
        <v>929</v>
      </c>
      <c r="C87" s="272" t="s">
        <v>686</v>
      </c>
      <c r="D87" s="81">
        <v>59291</v>
      </c>
      <c r="E87" s="76">
        <v>631240113</v>
      </c>
      <c r="F87" s="420" t="s">
        <v>893</v>
      </c>
      <c r="G87" s="83" t="s">
        <v>825</v>
      </c>
      <c r="H87" s="32">
        <v>10</v>
      </c>
      <c r="I87" s="33">
        <v>13250</v>
      </c>
      <c r="J87" s="227">
        <f t="shared" si="17"/>
        <v>39.43</v>
      </c>
      <c r="K87" s="425"/>
      <c r="L87" s="192">
        <v>39.43</v>
      </c>
      <c r="M87" s="192"/>
      <c r="N87" s="193"/>
      <c r="O87" s="196"/>
      <c r="P87" s="110" t="s">
        <v>284</v>
      </c>
    </row>
    <row r="88" spans="1:16" x14ac:dyDescent="0.2">
      <c r="A88" s="36">
        <v>82</v>
      </c>
      <c r="B88" s="478" t="s">
        <v>987</v>
      </c>
      <c r="C88" s="478" t="s">
        <v>988</v>
      </c>
      <c r="D88" s="479">
        <v>59433</v>
      </c>
      <c r="E88" s="480"/>
      <c r="F88" s="481" t="s">
        <v>988</v>
      </c>
      <c r="G88" s="482" t="s">
        <v>989</v>
      </c>
      <c r="H88" s="483">
        <v>10</v>
      </c>
      <c r="I88" s="484">
        <v>13820</v>
      </c>
      <c r="J88" s="227">
        <f t="shared" si="17"/>
        <v>1846.02</v>
      </c>
      <c r="K88" s="485"/>
      <c r="L88" s="486"/>
      <c r="M88" s="486">
        <v>1846.02</v>
      </c>
      <c r="N88" s="487"/>
      <c r="O88" s="488"/>
      <c r="P88" s="463" t="s">
        <v>110</v>
      </c>
    </row>
    <row r="89" spans="1:16" x14ac:dyDescent="0.2">
      <c r="A89" s="36">
        <v>83</v>
      </c>
      <c r="B89" s="272" t="s">
        <v>979</v>
      </c>
      <c r="C89" s="272" t="s">
        <v>626</v>
      </c>
      <c r="D89" s="81">
        <v>63611</v>
      </c>
      <c r="E89" s="76">
        <v>631240099</v>
      </c>
      <c r="F89" s="420" t="s">
        <v>935</v>
      </c>
      <c r="G89" s="83" t="s">
        <v>567</v>
      </c>
      <c r="H89" s="47">
        <v>10</v>
      </c>
      <c r="I89" s="33">
        <v>14310</v>
      </c>
      <c r="J89" s="227">
        <f t="shared" si="17"/>
        <v>36.299999999999997</v>
      </c>
      <c r="K89" s="425"/>
      <c r="L89" s="192"/>
      <c r="M89" s="192">
        <v>36.299999999999997</v>
      </c>
      <c r="N89" s="193"/>
      <c r="O89" s="196"/>
      <c r="P89" s="110" t="s">
        <v>143</v>
      </c>
    </row>
    <row r="90" spans="1:16" x14ac:dyDescent="0.2">
      <c r="A90" s="36">
        <v>84</v>
      </c>
      <c r="B90" s="272" t="s">
        <v>1081</v>
      </c>
      <c r="C90" s="272" t="s">
        <v>90</v>
      </c>
      <c r="D90" s="81">
        <v>69953</v>
      </c>
      <c r="E90" s="76">
        <v>631240126</v>
      </c>
      <c r="F90" s="24" t="s">
        <v>1058</v>
      </c>
      <c r="G90" s="77" t="s">
        <v>1075</v>
      </c>
      <c r="H90" s="48">
        <v>10</v>
      </c>
      <c r="I90" s="39">
        <v>14010</v>
      </c>
      <c r="J90" s="227">
        <f t="shared" si="17"/>
        <v>309</v>
      </c>
      <c r="K90" s="192"/>
      <c r="L90" s="189"/>
      <c r="M90" s="192">
        <v>309</v>
      </c>
      <c r="N90" s="193"/>
      <c r="O90" s="193"/>
      <c r="P90" s="299" t="s">
        <v>490</v>
      </c>
    </row>
    <row r="91" spans="1:16" x14ac:dyDescent="0.2">
      <c r="A91" s="36">
        <v>85</v>
      </c>
      <c r="B91" s="272" t="s">
        <v>1086</v>
      </c>
      <c r="C91" s="272" t="s">
        <v>1009</v>
      </c>
      <c r="D91" s="81">
        <v>70204</v>
      </c>
      <c r="E91" s="76">
        <v>631240123</v>
      </c>
      <c r="F91" s="42" t="s">
        <v>1058</v>
      </c>
      <c r="G91" s="77" t="s">
        <v>543</v>
      </c>
      <c r="H91" s="275">
        <v>10</v>
      </c>
      <c r="I91" s="51">
        <v>13780</v>
      </c>
      <c r="J91" s="227">
        <f t="shared" si="17"/>
        <v>1816.24</v>
      </c>
      <c r="K91" s="192"/>
      <c r="L91" s="192"/>
      <c r="M91" s="192">
        <v>1816.24</v>
      </c>
      <c r="N91" s="193"/>
      <c r="O91" s="196"/>
      <c r="P91" s="299" t="s">
        <v>544</v>
      </c>
    </row>
    <row r="92" spans="1:16" ht="14.25" customHeight="1" x14ac:dyDescent="0.2">
      <c r="A92" s="36">
        <v>86</v>
      </c>
      <c r="B92" s="272" t="s">
        <v>1087</v>
      </c>
      <c r="C92" s="272" t="s">
        <v>893</v>
      </c>
      <c r="D92" s="81">
        <v>70226</v>
      </c>
      <c r="E92" s="76">
        <v>631240121</v>
      </c>
      <c r="F92" s="42" t="s">
        <v>1058</v>
      </c>
      <c r="G92" s="77" t="s">
        <v>1088</v>
      </c>
      <c r="H92" s="275">
        <v>10</v>
      </c>
      <c r="I92" s="51">
        <v>13630</v>
      </c>
      <c r="J92" s="227">
        <f t="shared" si="17"/>
        <v>1331.44</v>
      </c>
      <c r="K92" s="192"/>
      <c r="L92" s="192"/>
      <c r="M92" s="192">
        <v>1331.44</v>
      </c>
      <c r="N92" s="193"/>
      <c r="O92" s="196"/>
      <c r="P92" s="299" t="s">
        <v>1089</v>
      </c>
    </row>
    <row r="93" spans="1:16" ht="14.25" customHeight="1" x14ac:dyDescent="0.2">
      <c r="A93" s="36">
        <v>87</v>
      </c>
      <c r="B93" s="272" t="s">
        <v>1099</v>
      </c>
      <c r="C93" s="272" t="s">
        <v>1041</v>
      </c>
      <c r="D93" s="81">
        <v>70850</v>
      </c>
      <c r="E93" s="76">
        <v>631240127</v>
      </c>
      <c r="F93" s="42" t="s">
        <v>1100</v>
      </c>
      <c r="G93" s="77" t="s">
        <v>160</v>
      </c>
      <c r="H93" s="275">
        <v>10</v>
      </c>
      <c r="I93" s="51">
        <v>13640</v>
      </c>
      <c r="J93" s="227">
        <f t="shared" si="17"/>
        <v>3051.75</v>
      </c>
      <c r="K93" s="192"/>
      <c r="L93" s="192"/>
      <c r="M93" s="192">
        <v>3051.75</v>
      </c>
      <c r="N93" s="193"/>
      <c r="O93" s="196"/>
      <c r="P93" s="299" t="s">
        <v>161</v>
      </c>
    </row>
    <row r="94" spans="1:16" ht="14.25" customHeight="1" x14ac:dyDescent="0.2">
      <c r="A94" s="36">
        <v>88</v>
      </c>
      <c r="B94" s="272" t="s">
        <v>1164</v>
      </c>
      <c r="C94" s="272" t="s">
        <v>893</v>
      </c>
      <c r="D94" s="81">
        <v>74083</v>
      </c>
      <c r="E94" s="76">
        <v>631240128</v>
      </c>
      <c r="F94" s="42" t="s">
        <v>1160</v>
      </c>
      <c r="G94" s="83" t="s">
        <v>886</v>
      </c>
      <c r="H94" s="32">
        <v>10</v>
      </c>
      <c r="I94" s="33">
        <v>13460</v>
      </c>
      <c r="J94" s="227">
        <f t="shared" si="17"/>
        <v>30</v>
      </c>
      <c r="K94" s="192"/>
      <c r="L94" s="192"/>
      <c r="M94" s="192">
        <v>30</v>
      </c>
      <c r="N94" s="193"/>
      <c r="O94" s="196"/>
      <c r="P94" s="299" t="s">
        <v>850</v>
      </c>
    </row>
    <row r="95" spans="1:16" ht="14.25" customHeight="1" x14ac:dyDescent="0.2">
      <c r="A95" s="36">
        <v>89</v>
      </c>
      <c r="B95" s="272" t="s">
        <v>1169</v>
      </c>
      <c r="C95" s="272" t="s">
        <v>1166</v>
      </c>
      <c r="D95" s="81">
        <v>75279</v>
      </c>
      <c r="E95" s="76">
        <v>631240076</v>
      </c>
      <c r="F95" s="42" t="s">
        <v>1160</v>
      </c>
      <c r="G95" s="83" t="s">
        <v>1088</v>
      </c>
      <c r="H95" s="32">
        <v>10</v>
      </c>
      <c r="I95" s="33">
        <v>13630</v>
      </c>
      <c r="J95" s="227">
        <f t="shared" ref="J95" si="19">SUM(K95+L95+M95+N95+O95)</f>
        <v>7984.7</v>
      </c>
      <c r="K95" s="191"/>
      <c r="L95" s="346"/>
      <c r="M95" s="192">
        <v>7984.7</v>
      </c>
      <c r="N95" s="193"/>
      <c r="O95" s="196"/>
      <c r="P95" s="110" t="s">
        <v>1170</v>
      </c>
    </row>
    <row r="96" spans="1:16" ht="14.25" customHeight="1" x14ac:dyDescent="0.2">
      <c r="A96" s="36">
        <v>90</v>
      </c>
      <c r="B96" s="272" t="s">
        <v>322</v>
      </c>
      <c r="C96" s="70" t="s">
        <v>323</v>
      </c>
      <c r="D96" s="40">
        <v>76262</v>
      </c>
      <c r="E96" s="80">
        <v>631240029</v>
      </c>
      <c r="F96" s="38" t="s">
        <v>1177</v>
      </c>
      <c r="G96" s="83" t="s">
        <v>257</v>
      </c>
      <c r="H96" s="32">
        <v>10</v>
      </c>
      <c r="I96" s="33">
        <v>13460</v>
      </c>
      <c r="J96" s="227">
        <f t="shared" si="17"/>
        <v>213.75</v>
      </c>
      <c r="K96" s="191"/>
      <c r="L96" s="189"/>
      <c r="M96" s="189">
        <v>213.75</v>
      </c>
      <c r="N96" s="189"/>
      <c r="O96" s="189"/>
      <c r="P96" s="110" t="s">
        <v>324</v>
      </c>
    </row>
    <row r="97" spans="1:16" ht="14.25" customHeight="1" x14ac:dyDescent="0.2">
      <c r="A97" s="36">
        <v>91</v>
      </c>
      <c r="B97" s="272" t="s">
        <v>255</v>
      </c>
      <c r="C97" s="70" t="s">
        <v>256</v>
      </c>
      <c r="D97" s="81">
        <v>76289</v>
      </c>
      <c r="E97" s="80">
        <v>631240130</v>
      </c>
      <c r="F97" s="38" t="s">
        <v>1177</v>
      </c>
      <c r="G97" s="83" t="s">
        <v>257</v>
      </c>
      <c r="H97" s="32">
        <v>10</v>
      </c>
      <c r="I97" s="33">
        <v>13460</v>
      </c>
      <c r="J97" s="227">
        <f t="shared" si="17"/>
        <v>400</v>
      </c>
      <c r="K97" s="191"/>
      <c r="L97" s="313"/>
      <c r="M97" s="189">
        <v>400</v>
      </c>
      <c r="N97" s="189"/>
      <c r="O97" s="189"/>
      <c r="P97" s="110" t="s">
        <v>813</v>
      </c>
    </row>
    <row r="98" spans="1:16" ht="14.25" customHeight="1" x14ac:dyDescent="0.2">
      <c r="A98" s="36">
        <v>92</v>
      </c>
      <c r="B98" s="272" t="s">
        <v>815</v>
      </c>
      <c r="C98" s="272" t="s">
        <v>188</v>
      </c>
      <c r="D98" s="81">
        <v>76306</v>
      </c>
      <c r="E98" s="76">
        <v>631240131</v>
      </c>
      <c r="F98" s="42" t="s">
        <v>1177</v>
      </c>
      <c r="G98" s="83" t="s">
        <v>257</v>
      </c>
      <c r="H98" s="32">
        <v>10</v>
      </c>
      <c r="I98" s="33">
        <v>13460</v>
      </c>
      <c r="J98" s="227">
        <f t="shared" si="17"/>
        <v>686.53</v>
      </c>
      <c r="K98" s="191"/>
      <c r="L98" s="313"/>
      <c r="M98" s="189">
        <v>686.53</v>
      </c>
      <c r="N98" s="193"/>
      <c r="O98" s="196"/>
      <c r="P98" s="110" t="s">
        <v>814</v>
      </c>
    </row>
    <row r="99" spans="1:16" ht="14.25" customHeight="1" x14ac:dyDescent="0.2">
      <c r="A99" s="36">
        <v>93</v>
      </c>
      <c r="B99" s="272"/>
      <c r="C99" s="272"/>
      <c r="D99" s="81"/>
      <c r="E99" s="76"/>
      <c r="F99" s="420" t="s">
        <v>1177</v>
      </c>
      <c r="G99" s="282" t="s">
        <v>1052</v>
      </c>
      <c r="H99" s="24">
        <v>10</v>
      </c>
      <c r="I99" s="38">
        <v>11110</v>
      </c>
      <c r="J99" s="227">
        <f t="shared" si="17"/>
        <v>1510.13</v>
      </c>
      <c r="K99" s="425">
        <v>1510.13</v>
      </c>
      <c r="L99" s="192"/>
      <c r="M99" s="192"/>
      <c r="N99" s="193"/>
      <c r="O99" s="196"/>
      <c r="P99" s="110"/>
    </row>
    <row r="100" spans="1:16" ht="13.5" thickBot="1" x14ac:dyDescent="0.25">
      <c r="A100" s="36">
        <v>94</v>
      </c>
      <c r="B100" s="272"/>
      <c r="C100" s="272"/>
      <c r="D100" s="81"/>
      <c r="E100" s="76"/>
      <c r="F100" s="42" t="s">
        <v>1177</v>
      </c>
      <c r="G100" s="282" t="s">
        <v>1053</v>
      </c>
      <c r="H100" s="24">
        <v>10</v>
      </c>
      <c r="I100" s="38">
        <v>11110</v>
      </c>
      <c r="J100" s="227">
        <f t="shared" si="17"/>
        <v>99390.11</v>
      </c>
      <c r="K100" s="192">
        <v>99390.11</v>
      </c>
      <c r="L100" s="192"/>
      <c r="M100" s="192"/>
      <c r="N100" s="193"/>
      <c r="O100" s="196"/>
      <c r="P100" s="299"/>
    </row>
    <row r="101" spans="1:16" ht="13.5" thickBot="1" x14ac:dyDescent="0.25">
      <c r="A101" s="207"/>
      <c r="B101" s="208"/>
      <c r="C101" s="209"/>
      <c r="D101" s="210"/>
      <c r="E101" s="210"/>
      <c r="F101" s="209"/>
      <c r="G101" s="210"/>
      <c r="H101" s="209"/>
      <c r="I101" s="211" t="s">
        <v>47</v>
      </c>
      <c r="J101" s="244">
        <f t="shared" ref="J101:O101" si="20">SUM(J7:J100)</f>
        <v>389189.17999999993</v>
      </c>
      <c r="K101" s="244">
        <f t="shared" si="20"/>
        <v>313598.63</v>
      </c>
      <c r="L101" s="212">
        <f t="shared" si="20"/>
        <v>7921.6</v>
      </c>
      <c r="M101" s="212">
        <f t="shared" si="20"/>
        <v>67668.95</v>
      </c>
      <c r="N101" s="212">
        <f t="shared" si="20"/>
        <v>0</v>
      </c>
      <c r="O101" s="257">
        <f t="shared" si="20"/>
        <v>0</v>
      </c>
      <c r="P101" s="226"/>
    </row>
    <row r="102" spans="1:16" x14ac:dyDescent="0.2">
      <c r="H102" s="2"/>
      <c r="I102" s="2"/>
      <c r="J102" s="2"/>
      <c r="K102" s="2"/>
      <c r="L102" s="2"/>
      <c r="M102" s="2"/>
      <c r="N102" s="2"/>
      <c r="O102" s="2"/>
    </row>
    <row r="103" spans="1:16" x14ac:dyDescent="0.2">
      <c r="H103" s="2"/>
      <c r="I103" s="2"/>
      <c r="J103" s="279"/>
      <c r="K103" s="344"/>
      <c r="L103" s="279"/>
      <c r="M103" s="279"/>
      <c r="N103" s="2"/>
      <c r="O103" s="2"/>
      <c r="P103" s="115"/>
    </row>
    <row r="104" spans="1:16" x14ac:dyDescent="0.2">
      <c r="B104" s="2"/>
      <c r="D104" s="2"/>
      <c r="E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">
      <c r="B105" s="2"/>
      <c r="D105" s="2"/>
      <c r="E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">
      <c r="H106" s="2"/>
      <c r="I106" s="2"/>
      <c r="J106" s="2"/>
      <c r="K106" s="2"/>
      <c r="L106" s="2"/>
      <c r="M106" s="2"/>
      <c r="N106" s="2"/>
      <c r="O106" s="2"/>
    </row>
    <row r="107" spans="1:16" x14ac:dyDescent="0.2">
      <c r="H107" s="2"/>
      <c r="I107" s="2"/>
      <c r="J107" s="2"/>
      <c r="K107" s="2"/>
      <c r="L107" s="2"/>
      <c r="M107" s="2"/>
      <c r="N107" s="2"/>
      <c r="O107" s="2"/>
    </row>
    <row r="108" spans="1:16" x14ac:dyDescent="0.2">
      <c r="H108" s="2"/>
      <c r="I108" s="2"/>
      <c r="J108" s="2"/>
      <c r="K108" s="2"/>
      <c r="L108" s="2"/>
      <c r="M108" s="2"/>
      <c r="N108" s="2"/>
      <c r="O108" s="2"/>
    </row>
    <row r="109" spans="1:16" x14ac:dyDescent="0.2">
      <c r="H109" s="2"/>
      <c r="I109" s="2"/>
      <c r="J109" s="2"/>
      <c r="K109" s="2"/>
      <c r="L109" s="2"/>
      <c r="M109" s="2"/>
      <c r="N109" s="2"/>
      <c r="O109" s="2"/>
    </row>
    <row r="110" spans="1:16" x14ac:dyDescent="0.2">
      <c r="H110" s="2"/>
      <c r="I110" s="2"/>
      <c r="J110" s="2"/>
      <c r="K110" s="2"/>
      <c r="L110" s="2"/>
      <c r="M110" s="2"/>
      <c r="N110" s="2"/>
      <c r="O110" s="2"/>
    </row>
    <row r="111" spans="1:16" x14ac:dyDescent="0.2">
      <c r="H111" s="2"/>
      <c r="I111" s="2"/>
      <c r="J111" s="2"/>
      <c r="K111" s="2"/>
      <c r="L111" s="2"/>
      <c r="M111" s="2"/>
      <c r="N111" s="2"/>
      <c r="O111" s="2"/>
    </row>
    <row r="112" spans="1:16" x14ac:dyDescent="0.2">
      <c r="H112" s="2"/>
      <c r="I112" s="2"/>
      <c r="J112" s="2"/>
      <c r="K112" s="2"/>
      <c r="L112" s="2"/>
      <c r="M112" s="2"/>
      <c r="N112" s="2"/>
      <c r="O112" s="2"/>
    </row>
    <row r="113" spans="8:15" x14ac:dyDescent="0.2">
      <c r="H113" s="2"/>
      <c r="I113" s="2"/>
      <c r="J113" s="2"/>
      <c r="K113" s="2"/>
      <c r="L113" s="2"/>
      <c r="M113" s="2"/>
      <c r="N113" s="2"/>
      <c r="O113" s="2"/>
    </row>
    <row r="114" spans="8:15" x14ac:dyDescent="0.2">
      <c r="H114" s="2"/>
      <c r="I114" s="2"/>
      <c r="J114" s="2"/>
      <c r="K114" s="2"/>
      <c r="L114" s="2"/>
      <c r="M114" s="2"/>
      <c r="N114" s="2"/>
      <c r="O114" s="2"/>
    </row>
    <row r="115" spans="8:15" x14ac:dyDescent="0.2">
      <c r="H115" s="2"/>
      <c r="I115" s="2"/>
      <c r="J115" s="2"/>
      <c r="K115" s="2"/>
      <c r="L115" s="2"/>
      <c r="M115" s="2"/>
      <c r="N115" s="2"/>
      <c r="O115" s="2"/>
    </row>
    <row r="116" spans="8:15" x14ac:dyDescent="0.2">
      <c r="H116" s="2"/>
      <c r="I116" s="2"/>
      <c r="J116" s="2"/>
      <c r="K116" s="2"/>
      <c r="L116" s="2"/>
      <c r="M116" s="2"/>
      <c r="N116" s="2"/>
      <c r="O116" s="2"/>
    </row>
    <row r="117" spans="8:15" x14ac:dyDescent="0.2">
      <c r="H117" s="2"/>
      <c r="I117" s="2"/>
      <c r="J117" s="2"/>
      <c r="K117" s="2"/>
      <c r="L117" s="2"/>
      <c r="M117" s="2"/>
      <c r="N117" s="2"/>
      <c r="O117" s="2"/>
    </row>
    <row r="118" spans="8:15" x14ac:dyDescent="0.2">
      <c r="H118" s="2"/>
      <c r="I118" s="2"/>
      <c r="J118" s="2"/>
      <c r="K118" s="2"/>
      <c r="L118" s="2"/>
      <c r="M118" s="2"/>
      <c r="N118" s="2"/>
      <c r="O118" s="2"/>
    </row>
    <row r="119" spans="8:15" x14ac:dyDescent="0.2">
      <c r="H119" s="2"/>
      <c r="I119" s="2"/>
      <c r="J119" s="2"/>
      <c r="K119" s="2"/>
      <c r="L119" s="2"/>
      <c r="M119" s="2"/>
      <c r="N119" s="2"/>
      <c r="O119" s="2"/>
    </row>
    <row r="120" spans="8:15" x14ac:dyDescent="0.2">
      <c r="H120" s="2"/>
      <c r="I120" s="2"/>
      <c r="J120" s="2"/>
      <c r="K120" s="2"/>
      <c r="L120" s="2"/>
      <c r="M120" s="2"/>
      <c r="N120" s="2"/>
      <c r="O120" s="2"/>
    </row>
    <row r="121" spans="8:15" x14ac:dyDescent="0.2">
      <c r="H121" s="2"/>
      <c r="I121" s="2"/>
      <c r="J121" s="2"/>
      <c r="K121" s="2"/>
      <c r="L121" s="2"/>
      <c r="M121" s="2"/>
      <c r="N121" s="2"/>
      <c r="O121" s="2"/>
    </row>
    <row r="122" spans="8:15" x14ac:dyDescent="0.2">
      <c r="H122" s="2"/>
      <c r="I122" s="2"/>
      <c r="J122" s="2"/>
      <c r="K122" s="2"/>
      <c r="L122" s="2"/>
      <c r="M122" s="2"/>
      <c r="N122" s="2"/>
      <c r="O122" s="2"/>
    </row>
    <row r="123" spans="8:15" x14ac:dyDescent="0.2">
      <c r="H123" s="2"/>
      <c r="I123" s="2"/>
      <c r="J123" s="2"/>
      <c r="K123" s="2"/>
      <c r="L123" s="2"/>
      <c r="M123" s="2"/>
      <c r="N123" s="2"/>
      <c r="O123" s="2"/>
    </row>
    <row r="124" spans="8:15" x14ac:dyDescent="0.2">
      <c r="H124" s="2"/>
      <c r="I124" s="2"/>
      <c r="J124" s="2"/>
      <c r="K124" s="2"/>
      <c r="L124" s="2"/>
      <c r="M124" s="2"/>
      <c r="N124" s="2"/>
      <c r="O124" s="2"/>
    </row>
    <row r="125" spans="8:15" x14ac:dyDescent="0.2">
      <c r="H125" s="2"/>
      <c r="I125" s="2"/>
      <c r="J125" s="2"/>
      <c r="K125" s="2"/>
      <c r="L125" s="2"/>
      <c r="M125" s="2"/>
      <c r="N125" s="2"/>
      <c r="O125" s="2"/>
    </row>
    <row r="126" spans="8:15" x14ac:dyDescent="0.2">
      <c r="H126" s="2"/>
      <c r="I126" s="2"/>
      <c r="J126" s="2"/>
      <c r="K126" s="2"/>
      <c r="L126" s="2"/>
      <c r="M126" s="2"/>
      <c r="N126" s="2"/>
      <c r="O126" s="2"/>
    </row>
    <row r="127" spans="8:15" x14ac:dyDescent="0.2">
      <c r="H127" s="2"/>
      <c r="I127" s="2"/>
      <c r="J127" s="2"/>
      <c r="K127" s="2"/>
      <c r="L127" s="2"/>
      <c r="M127" s="2"/>
      <c r="N127" s="2"/>
      <c r="O127" s="2"/>
    </row>
    <row r="128" spans="8:15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x14ac:dyDescent="0.2">
      <c r="H149" s="2"/>
      <c r="I149" s="2"/>
      <c r="J149" s="2"/>
      <c r="K149" s="2"/>
      <c r="L149" s="2"/>
      <c r="M149" s="2"/>
      <c r="N149" s="2"/>
      <c r="O149" s="2"/>
    </row>
    <row r="150" spans="8:15" x14ac:dyDescent="0.2">
      <c r="H150" s="2"/>
      <c r="I150" s="2"/>
      <c r="J150" s="2"/>
      <c r="K150" s="2"/>
      <c r="L150" s="2"/>
      <c r="M150" s="2"/>
      <c r="N150" s="2"/>
      <c r="O150" s="2"/>
    </row>
    <row r="151" spans="8:15" x14ac:dyDescent="0.2">
      <c r="H151" s="2"/>
      <c r="I151" s="2"/>
      <c r="J151" s="2"/>
      <c r="K151" s="2"/>
      <c r="L151" s="2"/>
      <c r="M151" s="2"/>
      <c r="N151" s="2"/>
      <c r="O151" s="2"/>
    </row>
    <row r="152" spans="8:15" x14ac:dyDescent="0.2">
      <c r="H152" s="2"/>
      <c r="I152" s="2"/>
      <c r="J152" s="2"/>
      <c r="K152" s="2"/>
      <c r="L152" s="2"/>
      <c r="M152" s="2"/>
      <c r="N152" s="2"/>
      <c r="O152" s="2"/>
    </row>
    <row r="153" spans="8:15" x14ac:dyDescent="0.2">
      <c r="H153" s="2"/>
      <c r="I153" s="2"/>
      <c r="J153" s="2"/>
      <c r="K153" s="2"/>
      <c r="L153" s="2"/>
      <c r="M153" s="2"/>
      <c r="N153" s="2"/>
      <c r="O153" s="2"/>
    </row>
    <row r="154" spans="8:15" x14ac:dyDescent="0.2">
      <c r="H154" s="2"/>
      <c r="I154" s="2"/>
      <c r="J154" s="2"/>
      <c r="K154" s="2"/>
      <c r="L154" s="2"/>
      <c r="M154" s="2"/>
      <c r="N154" s="2"/>
      <c r="O154" s="2"/>
    </row>
    <row r="155" spans="8:15" x14ac:dyDescent="0.2">
      <c r="H155" s="2"/>
      <c r="I155" s="2"/>
      <c r="J155" s="2"/>
      <c r="K155" s="2"/>
      <c r="L155" s="2"/>
      <c r="M155" s="2"/>
      <c r="N155" s="2"/>
      <c r="O155" s="2"/>
    </row>
    <row r="156" spans="8:15" x14ac:dyDescent="0.2">
      <c r="H156" s="2"/>
      <c r="I156" s="2"/>
      <c r="J156" s="2"/>
      <c r="K156" s="2"/>
      <c r="L156" s="2"/>
      <c r="M156" s="2"/>
      <c r="N156" s="2"/>
      <c r="O156" s="2"/>
    </row>
    <row r="157" spans="8:15" x14ac:dyDescent="0.2">
      <c r="H157" s="2"/>
      <c r="I157" s="2"/>
      <c r="J157" s="2"/>
      <c r="K157" s="2"/>
      <c r="L157" s="2"/>
      <c r="M157" s="2"/>
      <c r="N157" s="2"/>
      <c r="O157" s="2"/>
    </row>
    <row r="158" spans="8:15" x14ac:dyDescent="0.2">
      <c r="H158" s="2"/>
      <c r="I158" s="2"/>
      <c r="J158" s="2"/>
      <c r="K158" s="2"/>
      <c r="L158" s="2"/>
      <c r="M158" s="2"/>
      <c r="N158" s="2"/>
      <c r="O158" s="2"/>
    </row>
    <row r="159" spans="8:15" x14ac:dyDescent="0.2">
      <c r="H159" s="2"/>
      <c r="I159" s="2"/>
      <c r="J159" s="2"/>
      <c r="K159" s="2"/>
      <c r="L159" s="2"/>
      <c r="M159" s="2"/>
      <c r="N159" s="2"/>
      <c r="O159" s="2"/>
    </row>
    <row r="160" spans="8:15" x14ac:dyDescent="0.2">
      <c r="H160" s="2"/>
      <c r="I160" s="2"/>
      <c r="J160" s="2"/>
      <c r="K160" s="2"/>
      <c r="L160" s="2"/>
      <c r="M160" s="2"/>
      <c r="N160" s="2"/>
      <c r="O160" s="2"/>
    </row>
    <row r="161" spans="8:15" x14ac:dyDescent="0.2">
      <c r="H161" s="2"/>
      <c r="I161" s="2"/>
      <c r="J161" s="2"/>
      <c r="K161" s="2"/>
      <c r="L161" s="2"/>
      <c r="M161" s="2"/>
      <c r="N161" s="2"/>
      <c r="O161" s="2"/>
    </row>
    <row r="162" spans="8:15" x14ac:dyDescent="0.2">
      <c r="H162" s="2"/>
      <c r="I162" s="2"/>
      <c r="J162" s="2"/>
      <c r="K162" s="2"/>
      <c r="L162" s="2"/>
      <c r="M162" s="2"/>
      <c r="N162" s="2"/>
      <c r="O162" s="2"/>
    </row>
    <row r="163" spans="8:15" x14ac:dyDescent="0.2">
      <c r="H163" s="2"/>
      <c r="I163" s="2"/>
      <c r="J163" s="2"/>
      <c r="K163" s="2"/>
      <c r="L163" s="2"/>
      <c r="M163" s="2"/>
      <c r="N163" s="2"/>
      <c r="O163" s="2"/>
    </row>
    <row r="164" spans="8:15" x14ac:dyDescent="0.2">
      <c r="H164" s="2"/>
      <c r="I164" s="2"/>
      <c r="J164" s="2"/>
      <c r="K164" s="2"/>
      <c r="L164" s="2"/>
      <c r="M164" s="2"/>
      <c r="N164" s="2"/>
      <c r="O164" s="2"/>
    </row>
    <row r="165" spans="8:15" x14ac:dyDescent="0.2">
      <c r="H165" s="2"/>
      <c r="I165" s="2"/>
      <c r="J165" s="2"/>
      <c r="K165" s="2"/>
      <c r="L165" s="2"/>
      <c r="M165" s="2"/>
      <c r="N165" s="2"/>
      <c r="O165" s="2"/>
    </row>
    <row r="166" spans="8:15" x14ac:dyDescent="0.2">
      <c r="H166" s="2"/>
      <c r="I166" s="2"/>
      <c r="J166" s="2"/>
      <c r="K166" s="2"/>
      <c r="L166" s="2"/>
      <c r="M166" s="2"/>
      <c r="N166" s="2"/>
      <c r="O166" s="2"/>
    </row>
    <row r="167" spans="8:15" x14ac:dyDescent="0.2">
      <c r="H167" s="2"/>
      <c r="I167" s="2"/>
      <c r="J167" s="2"/>
      <c r="K167" s="2"/>
      <c r="L167" s="2"/>
      <c r="M167" s="2"/>
      <c r="N167" s="2"/>
      <c r="O167" s="2"/>
    </row>
    <row r="168" spans="8:15" x14ac:dyDescent="0.2">
      <c r="H168" s="2"/>
      <c r="I168" s="2"/>
      <c r="J168" s="2"/>
      <c r="K168" s="2"/>
      <c r="L168" s="2"/>
      <c r="M168" s="2"/>
      <c r="N168" s="2"/>
      <c r="O168" s="2"/>
    </row>
    <row r="169" spans="8:15" x14ac:dyDescent="0.2">
      <c r="H169" s="2"/>
      <c r="I169" s="2"/>
      <c r="J169" s="2"/>
      <c r="K169" s="2"/>
      <c r="L169" s="2"/>
      <c r="M169" s="2"/>
      <c r="N169" s="2"/>
      <c r="O169" s="2"/>
    </row>
    <row r="170" spans="8:15" x14ac:dyDescent="0.2">
      <c r="H170" s="2"/>
      <c r="I170" s="2"/>
      <c r="J170" s="2"/>
      <c r="K170" s="2"/>
      <c r="L170" s="2"/>
      <c r="M170" s="2"/>
      <c r="N170" s="2"/>
      <c r="O170" s="2"/>
    </row>
    <row r="171" spans="8:15" x14ac:dyDescent="0.2">
      <c r="H171" s="2"/>
      <c r="I171" s="2"/>
      <c r="J171" s="2"/>
      <c r="K171" s="2"/>
      <c r="L171" s="2"/>
      <c r="M171" s="2"/>
      <c r="N171" s="2"/>
      <c r="O171" s="2"/>
    </row>
    <row r="172" spans="8:15" x14ac:dyDescent="0.2">
      <c r="H172" s="2"/>
      <c r="I172" s="2"/>
      <c r="J172" s="2"/>
      <c r="K172" s="2"/>
      <c r="L172" s="2"/>
      <c r="M172" s="2"/>
      <c r="N172" s="2"/>
      <c r="O172" s="2"/>
    </row>
    <row r="173" spans="8:15" x14ac:dyDescent="0.2">
      <c r="H173" s="2"/>
      <c r="I173" s="2"/>
      <c r="J173" s="2"/>
      <c r="K173" s="2"/>
      <c r="L173" s="2"/>
      <c r="M173" s="2"/>
      <c r="N173" s="2"/>
      <c r="O173" s="2"/>
    </row>
    <row r="174" spans="8:15" x14ac:dyDescent="0.2">
      <c r="H174" s="2"/>
      <c r="I174" s="2"/>
      <c r="J174" s="2"/>
      <c r="K174" s="2"/>
      <c r="L174" s="2"/>
      <c r="M174" s="2"/>
      <c r="N174" s="2"/>
      <c r="O174" s="2"/>
    </row>
    <row r="175" spans="8:15" x14ac:dyDescent="0.2">
      <c r="H175" s="2"/>
      <c r="I175" s="2"/>
      <c r="J175" s="2"/>
      <c r="K175" s="2"/>
      <c r="L175" s="2"/>
      <c r="M175" s="2"/>
      <c r="N175" s="2"/>
      <c r="O175" s="2"/>
    </row>
    <row r="176" spans="8:15" x14ac:dyDescent="0.2">
      <c r="H176" s="2"/>
      <c r="I176" s="2"/>
      <c r="J176" s="2"/>
      <c r="K176" s="2"/>
      <c r="L176" s="2"/>
      <c r="M176" s="2"/>
      <c r="N176" s="2"/>
      <c r="O176" s="2"/>
    </row>
    <row r="177" spans="8:15" x14ac:dyDescent="0.2">
      <c r="H177" s="2"/>
      <c r="I177" s="2"/>
      <c r="J177" s="2"/>
      <c r="K177" s="2"/>
      <c r="L177" s="2"/>
      <c r="M177" s="2"/>
      <c r="N177" s="2"/>
      <c r="O177" s="2"/>
    </row>
    <row r="178" spans="8:15" x14ac:dyDescent="0.2">
      <c r="H178" s="2"/>
      <c r="I178" s="2"/>
      <c r="J178" s="2"/>
      <c r="K178" s="2"/>
      <c r="L178" s="2"/>
      <c r="M178" s="2"/>
      <c r="N178" s="2"/>
      <c r="O178" s="2"/>
    </row>
    <row r="179" spans="8:15" x14ac:dyDescent="0.2">
      <c r="H179" s="2"/>
      <c r="I179" s="2"/>
      <c r="J179" s="2"/>
      <c r="K179" s="2"/>
      <c r="L179" s="2"/>
      <c r="M179" s="2"/>
      <c r="N179" s="2"/>
      <c r="O179" s="2"/>
    </row>
    <row r="180" spans="8:15" x14ac:dyDescent="0.2">
      <c r="H180" s="2"/>
      <c r="I180" s="2"/>
      <c r="J180" s="2"/>
      <c r="K180" s="2"/>
      <c r="L180" s="2"/>
      <c r="M180" s="2"/>
      <c r="N180" s="2"/>
      <c r="O180" s="2"/>
    </row>
    <row r="181" spans="8:15" x14ac:dyDescent="0.2">
      <c r="H181" s="2"/>
      <c r="I181" s="2"/>
      <c r="J181" s="2"/>
      <c r="K181" s="2"/>
      <c r="L181" s="2"/>
      <c r="M181" s="2"/>
      <c r="N181" s="2"/>
      <c r="O181" s="2"/>
    </row>
    <row r="182" spans="8:15" x14ac:dyDescent="0.2">
      <c r="H182" s="2"/>
      <c r="I182" s="2"/>
      <c r="J182" s="2"/>
      <c r="K182" s="2"/>
      <c r="L182" s="2"/>
      <c r="M182" s="2"/>
      <c r="N182" s="2"/>
      <c r="O182" s="2"/>
    </row>
    <row r="183" spans="8:15" x14ac:dyDescent="0.2">
      <c r="H183" s="2"/>
      <c r="I183" s="2"/>
      <c r="J183" s="2"/>
      <c r="K183" s="2"/>
      <c r="L183" s="2"/>
      <c r="M183" s="2"/>
      <c r="N183" s="2"/>
      <c r="O183" s="2"/>
    </row>
    <row r="184" spans="8:15" x14ac:dyDescent="0.2">
      <c r="H184" s="2"/>
      <c r="I184" s="2"/>
      <c r="J184" s="2"/>
      <c r="K184" s="2"/>
      <c r="L184" s="2"/>
      <c r="M184" s="2"/>
      <c r="N184" s="2"/>
      <c r="O184" s="2"/>
    </row>
    <row r="185" spans="8:15" x14ac:dyDescent="0.2">
      <c r="H185" s="2"/>
      <c r="I185" s="2"/>
      <c r="J185" s="2"/>
      <c r="K185" s="2"/>
      <c r="L185" s="2"/>
      <c r="M185" s="2"/>
      <c r="N185" s="2"/>
      <c r="O185" s="2"/>
    </row>
    <row r="186" spans="8:15" x14ac:dyDescent="0.2">
      <c r="H186" s="2"/>
      <c r="I186" s="2"/>
      <c r="J186" s="2"/>
      <c r="K186" s="2"/>
      <c r="L186" s="2"/>
      <c r="M186" s="2"/>
      <c r="N186" s="2"/>
      <c r="O186" s="2"/>
    </row>
    <row r="187" spans="8:15" x14ac:dyDescent="0.2">
      <c r="H187" s="2"/>
      <c r="I187" s="2"/>
      <c r="J187" s="2"/>
      <c r="K187" s="2"/>
      <c r="L187" s="2"/>
      <c r="M187" s="2"/>
      <c r="N187" s="2"/>
      <c r="O187" s="2"/>
    </row>
    <row r="188" spans="8:15" x14ac:dyDescent="0.2">
      <c r="H188" s="2"/>
      <c r="I188" s="2"/>
      <c r="J188" s="2"/>
      <c r="K188" s="2"/>
      <c r="L188" s="2"/>
      <c r="M188" s="2"/>
      <c r="N188" s="2"/>
      <c r="O188" s="2"/>
    </row>
    <row r="189" spans="8:15" x14ac:dyDescent="0.2">
      <c r="H189" s="2"/>
      <c r="I189" s="2"/>
      <c r="J189" s="2"/>
      <c r="K189" s="2"/>
      <c r="L189" s="2"/>
      <c r="M189" s="2"/>
      <c r="N189" s="2"/>
      <c r="O189" s="2"/>
    </row>
    <row r="190" spans="8:15" x14ac:dyDescent="0.2">
      <c r="H190" s="2"/>
      <c r="I190" s="2"/>
      <c r="J190" s="2"/>
      <c r="K190" s="2"/>
      <c r="L190" s="2"/>
      <c r="M190" s="2"/>
      <c r="N190" s="2"/>
      <c r="O190" s="2"/>
    </row>
    <row r="191" spans="8:15" x14ac:dyDescent="0.2">
      <c r="H191" s="2"/>
      <c r="I191" s="2"/>
      <c r="J191" s="2"/>
      <c r="K191" s="2"/>
      <c r="L191" s="2"/>
      <c r="M191" s="2"/>
      <c r="N191" s="2"/>
      <c r="O191" s="2"/>
    </row>
    <row r="192" spans="8:15" x14ac:dyDescent="0.2">
      <c r="H192" s="2"/>
      <c r="I192" s="2"/>
      <c r="J192" s="2"/>
      <c r="K192" s="2"/>
      <c r="L192" s="2"/>
      <c r="M192" s="2"/>
      <c r="N192" s="2"/>
      <c r="O192" s="2"/>
    </row>
    <row r="193" spans="8:15" x14ac:dyDescent="0.2">
      <c r="H193" s="2"/>
      <c r="I193" s="2"/>
      <c r="J193" s="2"/>
      <c r="K193" s="2"/>
      <c r="L193" s="2"/>
      <c r="M193" s="2"/>
      <c r="N193" s="2"/>
      <c r="O193" s="2"/>
    </row>
    <row r="194" spans="8:15" x14ac:dyDescent="0.2">
      <c r="H194" s="2"/>
      <c r="I194" s="2"/>
      <c r="J194" s="2"/>
      <c r="K194" s="2"/>
      <c r="L194" s="2"/>
      <c r="M194" s="2"/>
      <c r="N194" s="2"/>
      <c r="O194" s="2"/>
    </row>
    <row r="195" spans="8:15" x14ac:dyDescent="0.2">
      <c r="H195" s="2"/>
      <c r="I195" s="2"/>
      <c r="J195" s="2"/>
      <c r="K195" s="2"/>
      <c r="L195" s="2"/>
      <c r="M195" s="2"/>
      <c r="N195" s="2"/>
      <c r="O195" s="2"/>
    </row>
    <row r="196" spans="8:15" x14ac:dyDescent="0.2">
      <c r="H196" s="2"/>
      <c r="I196" s="2"/>
      <c r="J196" s="2"/>
      <c r="K196" s="2"/>
      <c r="L196" s="2"/>
      <c r="M196" s="2"/>
      <c r="N196" s="2"/>
      <c r="O196" s="2"/>
    </row>
    <row r="197" spans="8:15" x14ac:dyDescent="0.2">
      <c r="H197" s="2"/>
      <c r="I197" s="2"/>
      <c r="J197" s="2"/>
      <c r="K197" s="2"/>
      <c r="L197" s="2"/>
      <c r="M197" s="2"/>
      <c r="N197" s="2"/>
      <c r="O197" s="2"/>
    </row>
    <row r="198" spans="8:15" x14ac:dyDescent="0.2">
      <c r="H198" s="2"/>
      <c r="I198" s="2"/>
      <c r="J198" s="2"/>
      <c r="K198" s="2"/>
      <c r="L198" s="2"/>
      <c r="M198" s="2"/>
      <c r="N198" s="2"/>
      <c r="O198" s="2"/>
    </row>
    <row r="199" spans="8:15" x14ac:dyDescent="0.2">
      <c r="H199" s="2"/>
      <c r="I199" s="2"/>
      <c r="J199" s="2"/>
      <c r="K199" s="2"/>
      <c r="L199" s="2"/>
      <c r="M199" s="2"/>
      <c r="N199" s="2"/>
      <c r="O199" s="2"/>
    </row>
    <row r="200" spans="8:15" x14ac:dyDescent="0.2">
      <c r="H200" s="2"/>
      <c r="I200" s="2"/>
      <c r="J200" s="2"/>
      <c r="K200" s="2"/>
      <c r="L200" s="2"/>
      <c r="M200" s="2"/>
      <c r="N200" s="2"/>
      <c r="O200" s="2"/>
    </row>
    <row r="201" spans="8:15" x14ac:dyDescent="0.2">
      <c r="H201" s="2"/>
      <c r="I201" s="2"/>
      <c r="J201" s="2"/>
      <c r="K201" s="2"/>
      <c r="L201" s="2"/>
      <c r="M201" s="2"/>
      <c r="N201" s="2"/>
      <c r="O201" s="2"/>
    </row>
    <row r="202" spans="8:15" x14ac:dyDescent="0.2">
      <c r="H202" s="2"/>
      <c r="I202" s="2"/>
      <c r="J202" s="2"/>
      <c r="K202" s="2"/>
      <c r="L202" s="2"/>
      <c r="M202" s="2"/>
      <c r="N202" s="2"/>
      <c r="O202" s="2"/>
    </row>
    <row r="203" spans="8:15" x14ac:dyDescent="0.2">
      <c r="H203" s="2"/>
      <c r="I203" s="2"/>
      <c r="J203" s="2"/>
      <c r="K203" s="2"/>
      <c r="L203" s="2"/>
      <c r="M203" s="2"/>
      <c r="N203" s="2"/>
      <c r="O203" s="2"/>
    </row>
    <row r="204" spans="8:15" x14ac:dyDescent="0.2">
      <c r="H204" s="2"/>
      <c r="I204" s="2"/>
      <c r="J204" s="2"/>
      <c r="K204" s="2"/>
      <c r="L204" s="2"/>
      <c r="M204" s="2"/>
      <c r="N204" s="2"/>
      <c r="O204" s="2"/>
    </row>
    <row r="205" spans="8:15" x14ac:dyDescent="0.2">
      <c r="H205" s="2"/>
      <c r="I205" s="2"/>
      <c r="J205" s="2"/>
      <c r="K205" s="2"/>
      <c r="L205" s="2"/>
      <c r="M205" s="2"/>
      <c r="N205" s="2"/>
      <c r="O205" s="2"/>
    </row>
    <row r="206" spans="8:15" x14ac:dyDescent="0.2">
      <c r="H206" s="2"/>
      <c r="I206" s="2"/>
      <c r="J206" s="2"/>
      <c r="K206" s="2"/>
      <c r="L206" s="2"/>
      <c r="M206" s="2"/>
      <c r="N206" s="2"/>
      <c r="O206" s="2"/>
    </row>
    <row r="207" spans="8:15" x14ac:dyDescent="0.2">
      <c r="H207" s="2"/>
      <c r="I207" s="2"/>
      <c r="J207" s="2"/>
      <c r="K207" s="2"/>
      <c r="L207" s="2"/>
      <c r="M207" s="2"/>
      <c r="N207" s="2"/>
      <c r="O207" s="2"/>
    </row>
    <row r="208" spans="8:15" x14ac:dyDescent="0.2">
      <c r="H208" s="2"/>
      <c r="I208" s="2"/>
      <c r="J208" s="2"/>
      <c r="K208" s="2"/>
      <c r="L208" s="2"/>
      <c r="M208" s="2"/>
      <c r="N208" s="2"/>
      <c r="O208" s="2"/>
    </row>
    <row r="209" spans="8:15" ht="13.5" customHeight="1" x14ac:dyDescent="0.2">
      <c r="H209" s="2"/>
      <c r="I209" s="2"/>
      <c r="J209" s="2"/>
      <c r="K209" s="2"/>
      <c r="L209" s="2"/>
      <c r="M209" s="2"/>
      <c r="N209" s="2"/>
      <c r="O209" s="2"/>
    </row>
    <row r="210" spans="8:15" ht="13.5" customHeight="1" x14ac:dyDescent="0.2">
      <c r="H210" s="2"/>
      <c r="I210" s="2"/>
      <c r="J210" s="2"/>
      <c r="K210" s="2"/>
      <c r="L210" s="2"/>
      <c r="M210" s="2"/>
      <c r="N210" s="2"/>
      <c r="O210" s="2"/>
    </row>
    <row r="211" spans="8:15" ht="13.5" customHeight="1" x14ac:dyDescent="0.2">
      <c r="H211" s="2"/>
      <c r="I211" s="2"/>
      <c r="J211" s="2"/>
      <c r="K211" s="2"/>
      <c r="L211" s="2"/>
      <c r="M211" s="2"/>
      <c r="N211" s="2"/>
      <c r="O211" s="2"/>
    </row>
    <row r="212" spans="8:15" ht="13.5" customHeight="1" x14ac:dyDescent="0.2">
      <c r="H212" s="2"/>
      <c r="I212" s="2"/>
      <c r="J212" s="2"/>
      <c r="K212" s="2"/>
      <c r="L212" s="2"/>
      <c r="M212" s="2"/>
      <c r="N212" s="2"/>
      <c r="O212" s="2"/>
    </row>
    <row r="213" spans="8:15" ht="13.5" customHeight="1" x14ac:dyDescent="0.2">
      <c r="H213" s="2"/>
      <c r="I213" s="2"/>
      <c r="J213" s="2"/>
      <c r="K213" s="2"/>
      <c r="L213" s="2"/>
      <c r="M213" s="2"/>
      <c r="N213" s="2"/>
      <c r="O213" s="2"/>
    </row>
    <row r="214" spans="8:15" ht="13.5" customHeight="1" x14ac:dyDescent="0.2">
      <c r="H214" s="2"/>
      <c r="I214" s="2"/>
      <c r="J214" s="2"/>
      <c r="K214" s="2"/>
      <c r="L214" s="2"/>
      <c r="M214" s="2"/>
      <c r="N214" s="2"/>
      <c r="O214" s="2"/>
    </row>
    <row r="215" spans="8:15" ht="13.5" customHeight="1" x14ac:dyDescent="0.2">
      <c r="H215" s="2"/>
      <c r="I215" s="2"/>
      <c r="J215" s="2"/>
      <c r="K215" s="2"/>
      <c r="L215" s="2"/>
      <c r="M215" s="2"/>
      <c r="N215" s="2"/>
      <c r="O215" s="2"/>
    </row>
    <row r="216" spans="8:15" ht="13.5" customHeight="1" x14ac:dyDescent="0.2">
      <c r="H216" s="2"/>
      <c r="I216" s="2"/>
      <c r="J216" s="2"/>
      <c r="K216" s="2"/>
      <c r="L216" s="2"/>
      <c r="M216" s="2"/>
      <c r="N216" s="2"/>
      <c r="O216" s="2"/>
    </row>
    <row r="217" spans="8:15" ht="13.5" customHeight="1" x14ac:dyDescent="0.2">
      <c r="H217" s="2"/>
      <c r="I217" s="2"/>
      <c r="J217" s="2"/>
      <c r="K217" s="2"/>
      <c r="L217" s="2"/>
      <c r="M217" s="2"/>
      <c r="N217" s="2"/>
      <c r="O217" s="2"/>
    </row>
    <row r="218" spans="8:15" ht="13.5" customHeight="1" x14ac:dyDescent="0.2">
      <c r="H218" s="2"/>
      <c r="I218" s="2"/>
      <c r="J218" s="2"/>
      <c r="K218" s="2"/>
      <c r="L218" s="2"/>
      <c r="M218" s="2"/>
      <c r="N218" s="2"/>
      <c r="O218" s="2"/>
    </row>
    <row r="219" spans="8:15" ht="13.5" customHeight="1" x14ac:dyDescent="0.2">
      <c r="H219" s="2"/>
      <c r="I219" s="2"/>
      <c r="J219" s="2"/>
      <c r="K219" s="2"/>
      <c r="L219" s="2"/>
      <c r="M219" s="2"/>
      <c r="N219" s="2"/>
      <c r="O219" s="2"/>
    </row>
    <row r="220" spans="8:15" ht="13.5" customHeight="1" x14ac:dyDescent="0.2">
      <c r="H220" s="2"/>
      <c r="I220" s="2"/>
      <c r="J220" s="2"/>
      <c r="K220" s="2"/>
      <c r="L220" s="2"/>
      <c r="M220" s="2"/>
      <c r="N220" s="2"/>
      <c r="O220" s="2"/>
    </row>
    <row r="221" spans="8:15" ht="13.5" customHeight="1" x14ac:dyDescent="0.2">
      <c r="H221" s="2"/>
      <c r="I221" s="2"/>
      <c r="J221" s="2"/>
      <c r="K221" s="2"/>
      <c r="L221" s="2"/>
      <c r="M221" s="2"/>
      <c r="N221" s="2"/>
      <c r="O221" s="2"/>
    </row>
    <row r="222" spans="8:15" ht="13.5" customHeight="1" x14ac:dyDescent="0.2">
      <c r="H222" s="2"/>
      <c r="I222" s="2"/>
      <c r="J222" s="2"/>
      <c r="K222" s="2"/>
      <c r="L222" s="2"/>
      <c r="M222" s="2"/>
      <c r="N222" s="2"/>
      <c r="O222" s="2"/>
    </row>
    <row r="223" spans="8:15" ht="13.5" customHeight="1" x14ac:dyDescent="0.2">
      <c r="H223" s="2"/>
      <c r="I223" s="2"/>
      <c r="J223" s="2"/>
      <c r="K223" s="2"/>
      <c r="L223" s="2"/>
      <c r="M223" s="2"/>
      <c r="N223" s="2"/>
      <c r="O223" s="2"/>
    </row>
    <row r="224" spans="8:15" ht="13.5" customHeight="1" x14ac:dyDescent="0.2">
      <c r="H224" s="2"/>
      <c r="I224" s="2"/>
      <c r="J224" s="2"/>
      <c r="K224" s="2"/>
      <c r="L224" s="2"/>
      <c r="M224" s="2"/>
      <c r="N224" s="2"/>
      <c r="O224" s="2"/>
    </row>
    <row r="225" spans="8:15" ht="13.5" customHeight="1" x14ac:dyDescent="0.2">
      <c r="H225" s="2"/>
      <c r="I225" s="2"/>
      <c r="J225" s="2"/>
      <c r="K225" s="2"/>
      <c r="L225" s="2"/>
      <c r="M225" s="2"/>
      <c r="N225" s="2"/>
      <c r="O225" s="2"/>
    </row>
    <row r="226" spans="8:15" ht="13.5" customHeight="1" x14ac:dyDescent="0.2">
      <c r="H226" s="2"/>
      <c r="I226" s="2"/>
      <c r="J226" s="2"/>
      <c r="K226" s="2"/>
      <c r="L226" s="2"/>
      <c r="M226" s="2"/>
      <c r="N226" s="2"/>
      <c r="O226" s="2"/>
    </row>
    <row r="227" spans="8:15" ht="13.5" customHeight="1" x14ac:dyDescent="0.2">
      <c r="H227" s="2"/>
      <c r="I227" s="2"/>
      <c r="J227" s="2"/>
      <c r="K227" s="2"/>
      <c r="L227" s="2"/>
      <c r="M227" s="2"/>
      <c r="N227" s="2"/>
      <c r="O227" s="2"/>
    </row>
    <row r="228" spans="8:15" ht="13.5" customHeight="1" x14ac:dyDescent="0.2">
      <c r="H228" s="2"/>
      <c r="I228" s="2"/>
      <c r="J228" s="2"/>
      <c r="K228" s="2"/>
      <c r="L228" s="2"/>
      <c r="M228" s="2"/>
      <c r="N228" s="2"/>
      <c r="O228" s="2"/>
    </row>
    <row r="229" spans="8:15" ht="13.5" customHeight="1" x14ac:dyDescent="0.2">
      <c r="H229" s="2"/>
      <c r="I229" s="2"/>
      <c r="J229" s="2"/>
      <c r="K229" s="2"/>
      <c r="L229" s="2"/>
      <c r="M229" s="2"/>
      <c r="N229" s="2"/>
      <c r="O229" s="2"/>
    </row>
    <row r="230" spans="8:15" ht="13.5" customHeight="1" x14ac:dyDescent="0.2">
      <c r="H230" s="2"/>
      <c r="I230" s="2"/>
      <c r="J230" s="2"/>
      <c r="K230" s="2"/>
      <c r="L230" s="2"/>
      <c r="M230" s="2"/>
      <c r="N230" s="2"/>
      <c r="O230" s="2"/>
    </row>
    <row r="231" spans="8:15" ht="13.5" customHeight="1" x14ac:dyDescent="0.2">
      <c r="H231" s="2"/>
      <c r="I231" s="2"/>
      <c r="J231" s="2"/>
      <c r="K231" s="2"/>
      <c r="L231" s="2"/>
      <c r="M231" s="2"/>
      <c r="N231" s="2"/>
      <c r="O231" s="2"/>
    </row>
    <row r="232" spans="8:15" ht="13.5" customHeight="1" x14ac:dyDescent="0.2">
      <c r="H232" s="2"/>
      <c r="I232" s="2"/>
      <c r="J232" s="2"/>
      <c r="K232" s="2"/>
      <c r="L232" s="2"/>
      <c r="M232" s="2"/>
      <c r="N232" s="2"/>
      <c r="O232" s="2"/>
    </row>
    <row r="233" spans="8:15" ht="13.5" customHeight="1" x14ac:dyDescent="0.2">
      <c r="H233" s="2"/>
      <c r="I233" s="2"/>
      <c r="J233" s="2"/>
      <c r="K233" s="2"/>
      <c r="L233" s="2"/>
      <c r="M233" s="2"/>
      <c r="N233" s="2"/>
      <c r="O233" s="2"/>
    </row>
    <row r="234" spans="8:15" ht="13.5" customHeight="1" x14ac:dyDescent="0.2">
      <c r="H234" s="2"/>
      <c r="I234" s="2"/>
      <c r="J234" s="2"/>
      <c r="K234" s="2"/>
      <c r="L234" s="2"/>
      <c r="M234" s="2"/>
      <c r="N234" s="2"/>
      <c r="O234" s="2"/>
    </row>
    <row r="235" spans="8:15" ht="13.5" customHeight="1" x14ac:dyDescent="0.2">
      <c r="H235" s="2"/>
      <c r="I235" s="2"/>
      <c r="J235" s="2"/>
      <c r="K235" s="2"/>
      <c r="L235" s="2"/>
      <c r="M235" s="2"/>
      <c r="N235" s="2"/>
      <c r="O235" s="2"/>
    </row>
    <row r="236" spans="8:15" ht="13.5" customHeight="1" x14ac:dyDescent="0.2">
      <c r="H236" s="2"/>
      <c r="I236" s="2"/>
      <c r="J236" s="2"/>
      <c r="K236" s="2"/>
      <c r="L236" s="2"/>
      <c r="M236" s="2"/>
      <c r="N236" s="2"/>
      <c r="O236" s="2"/>
    </row>
    <row r="237" spans="8:15" ht="13.5" customHeight="1" x14ac:dyDescent="0.2">
      <c r="H237" s="2"/>
      <c r="I237" s="2"/>
      <c r="J237" s="2"/>
      <c r="K237" s="2"/>
      <c r="L237" s="2"/>
      <c r="M237" s="2"/>
      <c r="N237" s="2"/>
      <c r="O237" s="2"/>
    </row>
    <row r="238" spans="8:15" ht="13.5" customHeight="1" x14ac:dyDescent="0.2">
      <c r="H238" s="2"/>
      <c r="I238" s="2"/>
      <c r="J238" s="2"/>
      <c r="K238" s="2"/>
      <c r="L238" s="2"/>
      <c r="M238" s="2"/>
      <c r="N238" s="2"/>
      <c r="O238" s="2"/>
    </row>
    <row r="239" spans="8:15" ht="13.5" customHeight="1" x14ac:dyDescent="0.2">
      <c r="H239" s="2"/>
      <c r="I239" s="2"/>
      <c r="J239" s="2"/>
      <c r="K239" s="2"/>
      <c r="L239" s="2"/>
      <c r="M239" s="2"/>
      <c r="N239" s="2"/>
      <c r="O239" s="2"/>
    </row>
    <row r="240" spans="8:15" ht="13.5" customHeight="1" x14ac:dyDescent="0.2">
      <c r="H240" s="2"/>
      <c r="I240" s="2"/>
      <c r="J240" s="2"/>
      <c r="K240" s="2"/>
      <c r="L240" s="2"/>
      <c r="M240" s="2"/>
      <c r="N240" s="2"/>
      <c r="O240" s="2"/>
    </row>
    <row r="241" spans="8:15" ht="13.5" customHeight="1" x14ac:dyDescent="0.2">
      <c r="H241" s="2"/>
      <c r="I241" s="2"/>
      <c r="J241" s="2"/>
      <c r="K241" s="2"/>
      <c r="L241" s="2"/>
      <c r="M241" s="2"/>
      <c r="N241" s="2"/>
      <c r="O241" s="2"/>
    </row>
    <row r="242" spans="8:15" ht="13.5" customHeight="1" x14ac:dyDescent="0.2">
      <c r="H242" s="2"/>
      <c r="I242" s="2"/>
      <c r="J242" s="2"/>
      <c r="K242" s="2"/>
      <c r="L242" s="2"/>
      <c r="M242" s="2"/>
      <c r="N242" s="2"/>
      <c r="O242" s="2"/>
    </row>
    <row r="243" spans="8:15" ht="13.5" customHeight="1" x14ac:dyDescent="0.2">
      <c r="H243" s="2"/>
      <c r="I243" s="2"/>
      <c r="J243" s="2"/>
      <c r="K243" s="2"/>
      <c r="L243" s="2"/>
      <c r="M243" s="2"/>
      <c r="N243" s="2"/>
      <c r="O243" s="2"/>
    </row>
    <row r="244" spans="8:15" ht="13.5" customHeight="1" x14ac:dyDescent="0.2">
      <c r="H244" s="2"/>
      <c r="I244" s="2"/>
      <c r="J244" s="2"/>
      <c r="K244" s="2"/>
      <c r="L244" s="2"/>
      <c r="M244" s="2"/>
      <c r="N244" s="2"/>
      <c r="O244" s="2"/>
    </row>
    <row r="245" spans="8:15" ht="13.5" customHeight="1" x14ac:dyDescent="0.2">
      <c r="H245" s="2"/>
      <c r="I245" s="2"/>
      <c r="J245" s="2"/>
      <c r="K245" s="2"/>
      <c r="L245" s="2"/>
      <c r="M245" s="2"/>
      <c r="N245" s="2"/>
      <c r="O245" s="2"/>
    </row>
    <row r="246" spans="8:15" ht="13.5" customHeight="1" x14ac:dyDescent="0.2">
      <c r="H246" s="2"/>
      <c r="I246" s="2"/>
      <c r="J246" s="2"/>
      <c r="K246" s="2"/>
      <c r="L246" s="2"/>
      <c r="M246" s="2"/>
      <c r="N246" s="2"/>
      <c r="O246" s="2"/>
    </row>
    <row r="247" spans="8:15" ht="13.5" customHeight="1" x14ac:dyDescent="0.2">
      <c r="H247" s="2"/>
      <c r="I247" s="2"/>
      <c r="J247" s="2"/>
      <c r="K247" s="2"/>
      <c r="L247" s="2"/>
      <c r="M247" s="2"/>
      <c r="N247" s="2"/>
      <c r="O247" s="2"/>
    </row>
    <row r="248" spans="8:15" ht="13.5" customHeight="1" x14ac:dyDescent="0.2">
      <c r="H248" s="2"/>
      <c r="I248" s="2"/>
      <c r="J248" s="2"/>
      <c r="K248" s="2"/>
      <c r="L248" s="2"/>
      <c r="M248" s="2"/>
      <c r="N248" s="2"/>
      <c r="O248" s="2"/>
    </row>
    <row r="249" spans="8:15" ht="13.5" customHeight="1" x14ac:dyDescent="0.2">
      <c r="H249" s="2"/>
      <c r="I249" s="2"/>
      <c r="J249" s="2"/>
      <c r="K249" s="2"/>
      <c r="L249" s="2"/>
      <c r="M249" s="2"/>
      <c r="N249" s="2"/>
      <c r="O249" s="2"/>
    </row>
    <row r="250" spans="8:15" ht="13.5" customHeight="1" x14ac:dyDescent="0.2">
      <c r="H250" s="2"/>
      <c r="I250" s="2"/>
      <c r="J250" s="2"/>
      <c r="K250" s="2"/>
      <c r="L250" s="2"/>
      <c r="M250" s="2"/>
      <c r="N250" s="2"/>
      <c r="O250" s="2"/>
    </row>
    <row r="251" spans="8:15" ht="13.5" customHeight="1" x14ac:dyDescent="0.2">
      <c r="H251" s="2"/>
      <c r="I251" s="2"/>
      <c r="J251" s="2"/>
      <c r="K251" s="2"/>
      <c r="L251" s="2"/>
      <c r="M251" s="2"/>
      <c r="N251" s="2"/>
      <c r="O251" s="2"/>
    </row>
    <row r="252" spans="8:15" ht="13.5" customHeight="1" x14ac:dyDescent="0.2">
      <c r="H252" s="2"/>
      <c r="I252" s="2"/>
      <c r="J252" s="2"/>
      <c r="K252" s="2"/>
      <c r="L252" s="2"/>
      <c r="M252" s="2"/>
      <c r="N252" s="2"/>
      <c r="O252" s="2"/>
    </row>
    <row r="253" spans="8:15" ht="13.5" customHeight="1" x14ac:dyDescent="0.2">
      <c r="H253" s="2"/>
      <c r="I253" s="2"/>
      <c r="J253" s="2"/>
      <c r="K253" s="2"/>
      <c r="L253" s="2"/>
      <c r="M253" s="2"/>
      <c r="N253" s="2"/>
      <c r="O253" s="2"/>
    </row>
    <row r="254" spans="8:15" ht="13.5" customHeight="1" x14ac:dyDescent="0.2">
      <c r="H254" s="2"/>
      <c r="I254" s="2"/>
      <c r="J254" s="2"/>
      <c r="K254" s="2"/>
      <c r="L254" s="2"/>
      <c r="M254" s="2"/>
      <c r="N254" s="2"/>
      <c r="O254" s="2"/>
    </row>
    <row r="255" spans="8:15" ht="13.5" customHeight="1" x14ac:dyDescent="0.2">
      <c r="H255" s="2"/>
      <c r="I255" s="2"/>
      <c r="J255" s="2"/>
      <c r="K255" s="2"/>
      <c r="L255" s="2"/>
      <c r="M255" s="2"/>
      <c r="N255" s="2"/>
      <c r="O255" s="2"/>
    </row>
    <row r="256" spans="8:15" ht="13.5" customHeight="1" x14ac:dyDescent="0.2">
      <c r="H256" s="2"/>
      <c r="I256" s="2"/>
      <c r="J256" s="2"/>
      <c r="K256" s="2"/>
      <c r="L256" s="2"/>
      <c r="M256" s="2"/>
      <c r="N256" s="2"/>
      <c r="O256" s="2"/>
    </row>
    <row r="257" spans="8:15" ht="13.5" customHeight="1" x14ac:dyDescent="0.2">
      <c r="H257" s="2"/>
      <c r="I257" s="2"/>
      <c r="J257" s="2"/>
      <c r="K257" s="2"/>
      <c r="L257" s="2"/>
      <c r="M257" s="2"/>
      <c r="N257" s="2"/>
      <c r="O257" s="2"/>
    </row>
    <row r="258" spans="8:15" ht="13.5" customHeight="1" x14ac:dyDescent="0.2">
      <c r="H258" s="2"/>
      <c r="I258" s="2"/>
      <c r="J258" s="2"/>
      <c r="K258" s="2"/>
      <c r="L258" s="2"/>
      <c r="M258" s="2"/>
      <c r="N258" s="2"/>
      <c r="O258" s="2"/>
    </row>
    <row r="259" spans="8:15" ht="13.5" customHeight="1" x14ac:dyDescent="0.2">
      <c r="H259" s="2"/>
      <c r="I259" s="2"/>
      <c r="J259" s="2"/>
      <c r="K259" s="2"/>
      <c r="L259" s="2"/>
      <c r="M259" s="2"/>
      <c r="N259" s="2"/>
      <c r="O259" s="2"/>
    </row>
    <row r="260" spans="8:15" ht="13.5" customHeight="1" x14ac:dyDescent="0.2">
      <c r="H260" s="2"/>
      <c r="I260" s="2"/>
      <c r="J260" s="2"/>
      <c r="K260" s="2"/>
      <c r="L260" s="2"/>
      <c r="M260" s="2"/>
      <c r="N260" s="2"/>
      <c r="O260" s="2"/>
    </row>
    <row r="261" spans="8:15" ht="13.5" customHeight="1" x14ac:dyDescent="0.2">
      <c r="H261" s="2"/>
      <c r="I261" s="2"/>
      <c r="J261" s="2"/>
      <c r="K261" s="2"/>
      <c r="L261" s="2"/>
      <c r="M261" s="2"/>
      <c r="N261" s="2"/>
      <c r="O261" s="2"/>
    </row>
    <row r="262" spans="8:15" ht="13.5" customHeight="1" x14ac:dyDescent="0.2">
      <c r="H262" s="2"/>
      <c r="I262" s="2"/>
      <c r="J262" s="2"/>
      <c r="K262" s="2"/>
      <c r="L262" s="2"/>
      <c r="M262" s="2"/>
      <c r="N262" s="2"/>
      <c r="O262" s="2"/>
    </row>
    <row r="263" spans="8:15" ht="13.5" customHeight="1" x14ac:dyDescent="0.2">
      <c r="H263" s="2"/>
      <c r="I263" s="2"/>
      <c r="J263" s="2"/>
      <c r="K263" s="2"/>
      <c r="L263" s="2"/>
      <c r="M263" s="2"/>
      <c r="N263" s="2"/>
      <c r="O263" s="2"/>
    </row>
    <row r="264" spans="8:15" ht="13.5" customHeight="1" x14ac:dyDescent="0.2">
      <c r="H264" s="2"/>
      <c r="I264" s="2"/>
      <c r="J264" s="2"/>
      <c r="K264" s="2"/>
      <c r="L264" s="2"/>
      <c r="M264" s="2"/>
      <c r="N264" s="2"/>
      <c r="O264" s="2"/>
    </row>
    <row r="265" spans="8:15" ht="13.5" customHeight="1" x14ac:dyDescent="0.2">
      <c r="H265" s="2"/>
      <c r="I265" s="2"/>
      <c r="J265" s="2"/>
      <c r="K265" s="2"/>
      <c r="L265" s="2"/>
      <c r="M265" s="2"/>
      <c r="N265" s="2"/>
      <c r="O265" s="2"/>
    </row>
    <row r="266" spans="8:15" ht="13.5" customHeight="1" x14ac:dyDescent="0.2">
      <c r="H266" s="2"/>
      <c r="I266" s="2"/>
      <c r="J266" s="2"/>
      <c r="K266" s="2"/>
      <c r="L266" s="2"/>
      <c r="M266" s="2"/>
      <c r="N266" s="2"/>
      <c r="O266" s="2"/>
    </row>
    <row r="267" spans="8:15" ht="13.5" customHeight="1" x14ac:dyDescent="0.2">
      <c r="H267" s="2"/>
      <c r="I267" s="2"/>
      <c r="J267" s="2"/>
      <c r="K267" s="2"/>
      <c r="L267" s="2"/>
      <c r="M267" s="2"/>
      <c r="N267" s="2"/>
      <c r="O267" s="2"/>
    </row>
    <row r="268" spans="8:15" ht="13.5" customHeight="1" x14ac:dyDescent="0.2">
      <c r="H268" s="2"/>
      <c r="I268" s="2"/>
      <c r="J268" s="2"/>
      <c r="K268" s="2"/>
      <c r="L268" s="2"/>
      <c r="M268" s="2"/>
      <c r="N268" s="2"/>
      <c r="O268" s="2"/>
    </row>
    <row r="269" spans="8:15" ht="13.5" customHeight="1" x14ac:dyDescent="0.2">
      <c r="H269" s="2"/>
      <c r="I269" s="2"/>
      <c r="J269" s="2"/>
      <c r="K269" s="2"/>
      <c r="L269" s="2"/>
      <c r="M269" s="2"/>
      <c r="N269" s="2"/>
      <c r="O269" s="2"/>
    </row>
    <row r="270" spans="8:15" ht="13.5" customHeight="1" x14ac:dyDescent="0.2">
      <c r="H270" s="2"/>
      <c r="I270" s="2"/>
      <c r="J270" s="2"/>
      <c r="K270" s="2"/>
      <c r="L270" s="2"/>
      <c r="M270" s="2"/>
      <c r="N270" s="2"/>
      <c r="O270" s="2"/>
    </row>
    <row r="271" spans="8:15" ht="13.5" customHeight="1" x14ac:dyDescent="0.2">
      <c r="H271" s="2"/>
      <c r="I271" s="2"/>
      <c r="J271" s="2"/>
      <c r="K271" s="2"/>
      <c r="L271" s="2"/>
      <c r="M271" s="2"/>
      <c r="N271" s="2"/>
      <c r="O271" s="2"/>
    </row>
    <row r="272" spans="8:15" ht="13.5" customHeight="1" x14ac:dyDescent="0.2">
      <c r="H272" s="2"/>
      <c r="I272" s="2"/>
      <c r="J272" s="2"/>
      <c r="K272" s="2"/>
      <c r="L272" s="2"/>
      <c r="M272" s="2"/>
      <c r="N272" s="2"/>
      <c r="O272" s="2"/>
    </row>
    <row r="273" spans="8:15" ht="13.5" customHeight="1" x14ac:dyDescent="0.2">
      <c r="H273" s="2"/>
      <c r="I273" s="2"/>
      <c r="J273" s="2"/>
      <c r="K273" s="2"/>
      <c r="L273" s="2"/>
      <c r="M273" s="2"/>
      <c r="N273" s="2"/>
      <c r="O273" s="2"/>
    </row>
    <row r="274" spans="8:15" ht="13.5" customHeight="1" x14ac:dyDescent="0.2">
      <c r="H274" s="2"/>
      <c r="I274" s="2"/>
      <c r="J274" s="2"/>
      <c r="K274" s="2"/>
      <c r="L274" s="2"/>
      <c r="M274" s="2"/>
      <c r="N274" s="2"/>
      <c r="O274" s="2"/>
    </row>
    <row r="275" spans="8:15" ht="13.5" customHeight="1" x14ac:dyDescent="0.2">
      <c r="H275" s="2"/>
      <c r="I275" s="2"/>
      <c r="J275" s="2"/>
      <c r="K275" s="2"/>
      <c r="L275" s="2"/>
      <c r="M275" s="2"/>
      <c r="N275" s="2"/>
      <c r="O275" s="2"/>
    </row>
    <row r="276" spans="8:15" ht="13.5" customHeight="1" x14ac:dyDescent="0.2">
      <c r="H276" s="2"/>
      <c r="I276" s="2"/>
      <c r="J276" s="2"/>
      <c r="K276" s="2"/>
      <c r="L276" s="2"/>
      <c r="M276" s="2"/>
      <c r="N276" s="2"/>
      <c r="O276" s="2"/>
    </row>
    <row r="277" spans="8:15" ht="13.5" customHeight="1" x14ac:dyDescent="0.2">
      <c r="H277" s="2"/>
      <c r="I277" s="2"/>
      <c r="J277" s="2"/>
      <c r="K277" s="2"/>
      <c r="L277" s="2"/>
      <c r="M277" s="2"/>
      <c r="N277" s="2"/>
      <c r="O277" s="2"/>
    </row>
    <row r="278" spans="8:15" ht="13.5" customHeight="1" x14ac:dyDescent="0.2">
      <c r="H278" s="2"/>
      <c r="I278" s="2"/>
      <c r="J278" s="2"/>
      <c r="K278" s="2"/>
      <c r="L278" s="2"/>
      <c r="M278" s="2"/>
      <c r="N278" s="2"/>
      <c r="O278" s="2"/>
    </row>
    <row r="279" spans="8:15" x14ac:dyDescent="0.2">
      <c r="H279" s="2"/>
      <c r="I279" s="2"/>
      <c r="J279" s="2"/>
      <c r="K279" s="2"/>
      <c r="L279" s="2"/>
      <c r="M279" s="2"/>
      <c r="N279" s="2"/>
      <c r="O279" s="2"/>
    </row>
    <row r="280" spans="8:15" x14ac:dyDescent="0.2">
      <c r="H280" s="2"/>
      <c r="I280" s="2"/>
      <c r="J280" s="2"/>
      <c r="K280" s="2"/>
      <c r="L280" s="2"/>
      <c r="M280" s="2"/>
      <c r="N280" s="2"/>
      <c r="O280" s="2"/>
    </row>
    <row r="281" spans="8:15" x14ac:dyDescent="0.2">
      <c r="H281" s="2"/>
      <c r="I281" s="2"/>
      <c r="J281" s="2"/>
      <c r="K281" s="2"/>
      <c r="L281" s="2"/>
      <c r="M281" s="2"/>
      <c r="N281" s="2"/>
      <c r="O281" s="2"/>
    </row>
    <row r="282" spans="8:15" x14ac:dyDescent="0.2">
      <c r="H282" s="2"/>
      <c r="I282" s="2"/>
      <c r="J282" s="2"/>
      <c r="K282" s="2"/>
      <c r="L282" s="2"/>
      <c r="M282" s="2"/>
      <c r="N282" s="2"/>
      <c r="O282" s="2"/>
    </row>
    <row r="283" spans="8:15" x14ac:dyDescent="0.2">
      <c r="H283" s="2"/>
      <c r="I283" s="2"/>
      <c r="J283" s="2"/>
      <c r="K283" s="2"/>
      <c r="L283" s="2"/>
      <c r="M283" s="2"/>
      <c r="N283" s="2"/>
      <c r="O283" s="2"/>
    </row>
    <row r="284" spans="8:15" x14ac:dyDescent="0.2">
      <c r="H284" s="2"/>
      <c r="I284" s="2"/>
      <c r="J284" s="2"/>
      <c r="K284" s="2"/>
      <c r="L284" s="2"/>
      <c r="M284" s="2"/>
      <c r="N284" s="2"/>
      <c r="O284" s="2"/>
    </row>
    <row r="285" spans="8:15" x14ac:dyDescent="0.2">
      <c r="H285" s="2"/>
      <c r="I285" s="2"/>
      <c r="J285" s="2"/>
      <c r="K285" s="2"/>
      <c r="L285" s="2"/>
      <c r="M285" s="2"/>
      <c r="N285" s="2"/>
      <c r="O285" s="2"/>
    </row>
    <row r="286" spans="8:15" x14ac:dyDescent="0.2">
      <c r="H286" s="2"/>
      <c r="I286" s="2"/>
      <c r="J286" s="2"/>
      <c r="K286" s="2"/>
      <c r="L286" s="2"/>
      <c r="M286" s="2"/>
      <c r="N286" s="2"/>
      <c r="O286" s="2"/>
    </row>
    <row r="287" spans="8:15" x14ac:dyDescent="0.2">
      <c r="H287" s="2"/>
      <c r="I287" s="2"/>
      <c r="J287" s="2"/>
      <c r="K287" s="2"/>
      <c r="L287" s="2"/>
      <c r="M287" s="2"/>
      <c r="N287" s="2"/>
      <c r="O287" s="2"/>
    </row>
    <row r="288" spans="8:15" x14ac:dyDescent="0.2">
      <c r="H288" s="2"/>
      <c r="I288" s="2"/>
      <c r="J288" s="2"/>
      <c r="K288" s="2"/>
      <c r="L288" s="2"/>
      <c r="M288" s="2"/>
      <c r="N288" s="2"/>
      <c r="O288" s="2"/>
    </row>
    <row r="289" spans="8:15" x14ac:dyDescent="0.2">
      <c r="H289" s="2"/>
      <c r="I289" s="2"/>
      <c r="J289" s="2"/>
      <c r="K289" s="2"/>
      <c r="L289" s="2"/>
      <c r="M289" s="2"/>
      <c r="N289" s="2"/>
      <c r="O289" s="2"/>
    </row>
    <row r="290" spans="8:15" x14ac:dyDescent="0.2">
      <c r="H290" s="2"/>
      <c r="I290" s="2"/>
      <c r="J290" s="2"/>
      <c r="K290" s="2"/>
      <c r="L290" s="2"/>
      <c r="M290" s="2"/>
      <c r="N290" s="2"/>
      <c r="O290" s="2"/>
    </row>
    <row r="291" spans="8:15" x14ac:dyDescent="0.2">
      <c r="H291" s="2"/>
      <c r="I291" s="2"/>
      <c r="J291" s="2"/>
      <c r="K291" s="2"/>
      <c r="L291" s="2"/>
      <c r="M291" s="2"/>
      <c r="N291" s="2"/>
      <c r="O291" s="2"/>
    </row>
    <row r="292" spans="8:15" x14ac:dyDescent="0.2">
      <c r="H292" s="2"/>
      <c r="I292" s="2"/>
      <c r="J292" s="2"/>
      <c r="K292" s="2"/>
      <c r="L292" s="2"/>
      <c r="M292" s="2"/>
      <c r="N292" s="2"/>
      <c r="O292" s="2"/>
    </row>
    <row r="293" spans="8:15" x14ac:dyDescent="0.2">
      <c r="H293" s="2"/>
      <c r="I293" s="2"/>
      <c r="J293" s="2"/>
      <c r="K293" s="2"/>
      <c r="L293" s="2"/>
      <c r="M293" s="2"/>
      <c r="N293" s="2"/>
      <c r="O293" s="2"/>
    </row>
    <row r="294" spans="8:15" x14ac:dyDescent="0.2">
      <c r="H294" s="2"/>
      <c r="I294" s="2"/>
      <c r="J294" s="2"/>
      <c r="K294" s="2"/>
      <c r="L294" s="2"/>
      <c r="M294" s="2"/>
      <c r="N294" s="2"/>
      <c r="O294" s="2"/>
    </row>
    <row r="295" spans="8:15" x14ac:dyDescent="0.2">
      <c r="H295" s="2"/>
      <c r="I295" s="2"/>
      <c r="J295" s="2"/>
      <c r="K295" s="2"/>
      <c r="L295" s="2"/>
      <c r="M295" s="2"/>
      <c r="N295" s="2"/>
      <c r="O295" s="2"/>
    </row>
    <row r="296" spans="8:15" x14ac:dyDescent="0.2">
      <c r="H296" s="2"/>
      <c r="I296" s="2"/>
      <c r="J296" s="2"/>
      <c r="K296" s="2"/>
      <c r="L296" s="2"/>
      <c r="M296" s="2"/>
      <c r="N296" s="2"/>
      <c r="O296" s="2"/>
    </row>
    <row r="297" spans="8:15" x14ac:dyDescent="0.2">
      <c r="H297" s="2"/>
      <c r="I297" s="2"/>
      <c r="J297" s="2"/>
      <c r="K297" s="2"/>
      <c r="L297" s="2"/>
      <c r="M297" s="2"/>
      <c r="N297" s="2"/>
      <c r="O297" s="2"/>
    </row>
    <row r="298" spans="8:15" x14ac:dyDescent="0.2">
      <c r="H298" s="2"/>
      <c r="I298" s="2"/>
      <c r="J298" s="2"/>
      <c r="K298" s="2"/>
      <c r="L298" s="2"/>
      <c r="M298" s="2"/>
      <c r="N298" s="2"/>
      <c r="O298" s="2"/>
    </row>
    <row r="299" spans="8:15" x14ac:dyDescent="0.2">
      <c r="H299" s="2"/>
      <c r="I299" s="2"/>
      <c r="J299" s="2"/>
      <c r="K299" s="2"/>
      <c r="L299" s="2"/>
      <c r="M299" s="2"/>
      <c r="N299" s="2"/>
      <c r="O299" s="2"/>
    </row>
    <row r="300" spans="8:15" x14ac:dyDescent="0.2">
      <c r="H300" s="2"/>
      <c r="I300" s="2"/>
      <c r="J300" s="2"/>
      <c r="K300" s="2"/>
      <c r="L300" s="2"/>
      <c r="M300" s="2"/>
      <c r="N300" s="2"/>
      <c r="O300" s="2"/>
    </row>
    <row r="301" spans="8:15" x14ac:dyDescent="0.2">
      <c r="H301" s="2"/>
      <c r="I301" s="2"/>
      <c r="J301" s="2"/>
      <c r="K301" s="2"/>
      <c r="L301" s="2"/>
      <c r="M301" s="2"/>
      <c r="N301" s="2"/>
      <c r="O301" s="2"/>
    </row>
    <row r="302" spans="8:15" x14ac:dyDescent="0.2">
      <c r="H302" s="2"/>
      <c r="I302" s="2"/>
      <c r="J302" s="2"/>
      <c r="K302" s="2"/>
      <c r="L302" s="2"/>
      <c r="M302" s="2"/>
      <c r="N302" s="2"/>
      <c r="O302" s="2"/>
    </row>
    <row r="303" spans="8:15" x14ac:dyDescent="0.2">
      <c r="H303" s="2"/>
      <c r="I303" s="2"/>
      <c r="J303" s="2"/>
      <c r="K303" s="2"/>
      <c r="L303" s="2"/>
      <c r="M303" s="2"/>
      <c r="N303" s="2"/>
      <c r="O303" s="2"/>
    </row>
    <row r="304" spans="8:15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8:15" x14ac:dyDescent="0.2">
      <c r="H401" s="2"/>
      <c r="I401" s="2"/>
      <c r="J401" s="2"/>
      <c r="K401" s="2"/>
      <c r="L401" s="2"/>
      <c r="M401" s="2"/>
      <c r="N401" s="2"/>
      <c r="O401" s="2"/>
    </row>
    <row r="402" spans="8:15" x14ac:dyDescent="0.2">
      <c r="H402" s="2"/>
      <c r="I402" s="2"/>
      <c r="J402" s="2"/>
      <c r="K402" s="2"/>
      <c r="L402" s="2"/>
      <c r="M402" s="2"/>
      <c r="N402" s="2"/>
      <c r="O402" s="2"/>
    </row>
    <row r="403" spans="8:15" x14ac:dyDescent="0.2">
      <c r="H403" s="2"/>
      <c r="I403" s="2"/>
      <c r="J403" s="2"/>
      <c r="K403" s="14"/>
      <c r="L403" s="2"/>
      <c r="M403" s="2"/>
      <c r="N403" s="2"/>
      <c r="O403" s="2"/>
    </row>
    <row r="404" spans="8:15" x14ac:dyDescent="0.2">
      <c r="H404" s="2"/>
      <c r="I404" s="2"/>
      <c r="J404" s="2"/>
      <c r="K404" s="2"/>
      <c r="L404" s="2"/>
      <c r="M404" s="2"/>
      <c r="N404" s="2"/>
      <c r="O404" s="2"/>
    </row>
    <row r="405" spans="8:15" x14ac:dyDescent="0.2">
      <c r="H405" s="2"/>
      <c r="I405" s="2"/>
      <c r="J405" s="2"/>
      <c r="K405" s="2"/>
      <c r="L405" s="2"/>
      <c r="M405" s="2"/>
      <c r="N405" s="2"/>
      <c r="O405" s="2"/>
    </row>
    <row r="406" spans="8:15" x14ac:dyDescent="0.2">
      <c r="H406" s="2"/>
      <c r="I406" s="2"/>
      <c r="J406" s="2"/>
      <c r="K406" s="2"/>
      <c r="L406" s="2"/>
      <c r="M406" s="2"/>
      <c r="N406" s="2"/>
      <c r="O406" s="2"/>
    </row>
    <row r="407" spans="8:15" x14ac:dyDescent="0.2">
      <c r="H407" s="2"/>
      <c r="I407" s="2"/>
      <c r="J407" s="2"/>
      <c r="K407" s="2"/>
      <c r="L407" s="2"/>
      <c r="M407" s="2"/>
      <c r="N407" s="2"/>
      <c r="O407" s="2"/>
    </row>
    <row r="408" spans="8:15" x14ac:dyDescent="0.2">
      <c r="H408" s="2"/>
      <c r="I408" s="2"/>
      <c r="J408" s="2"/>
      <c r="K408" s="2"/>
      <c r="L408" s="2"/>
      <c r="M408" s="2"/>
      <c r="N408" s="2"/>
      <c r="O408" s="2"/>
    </row>
    <row r="409" spans="8:15" x14ac:dyDescent="0.2">
      <c r="H409" s="2"/>
      <c r="I409" s="2"/>
      <c r="J409" s="2"/>
      <c r="K409" s="2"/>
      <c r="L409" s="2"/>
      <c r="M409" s="2"/>
      <c r="N409" s="2"/>
      <c r="O409" s="2"/>
    </row>
    <row r="410" spans="8:15" x14ac:dyDescent="0.2">
      <c r="H410" s="2"/>
      <c r="I410" s="2"/>
      <c r="J410" s="2"/>
      <c r="K410" s="2"/>
      <c r="L410" s="2"/>
      <c r="M410" s="2"/>
      <c r="N410" s="2"/>
      <c r="O410" s="2"/>
    </row>
    <row r="411" spans="8:15" x14ac:dyDescent="0.2">
      <c r="H411" s="2"/>
      <c r="I411" s="2"/>
      <c r="J411" s="2"/>
      <c r="K411" s="2"/>
      <c r="L411" s="2"/>
      <c r="M411" s="2"/>
      <c r="N411" s="2"/>
      <c r="O411" s="2"/>
    </row>
    <row r="412" spans="8:15" x14ac:dyDescent="0.2">
      <c r="H412" s="2"/>
      <c r="I412" s="2"/>
      <c r="J412" s="2"/>
      <c r="K412" s="2"/>
      <c r="L412" s="2"/>
      <c r="M412" s="2"/>
      <c r="N412" s="2"/>
      <c r="O412" s="2"/>
    </row>
    <row r="413" spans="8:15" x14ac:dyDescent="0.2">
      <c r="H413" s="2"/>
      <c r="I413" s="2"/>
      <c r="J413" s="2"/>
      <c r="K413" s="2"/>
      <c r="L413" s="2"/>
      <c r="M413" s="2"/>
      <c r="N413" s="2"/>
      <c r="O413" s="2"/>
    </row>
    <row r="414" spans="8:15" x14ac:dyDescent="0.2">
      <c r="H414" s="2"/>
      <c r="I414" s="2"/>
      <c r="J414" s="2"/>
      <c r="K414" s="2"/>
      <c r="L414" s="2"/>
      <c r="M414" s="2"/>
      <c r="N414" s="2"/>
      <c r="O414" s="2"/>
    </row>
    <row r="415" spans="8:15" x14ac:dyDescent="0.2">
      <c r="H415" s="2"/>
      <c r="I415" s="2"/>
      <c r="J415" s="2"/>
      <c r="K415" s="2"/>
      <c r="L415" s="2"/>
      <c r="M415" s="2"/>
      <c r="N415" s="2"/>
      <c r="O415" s="2"/>
    </row>
    <row r="416" spans="8:15" x14ac:dyDescent="0.2">
      <c r="H416" s="2"/>
      <c r="I416" s="2"/>
      <c r="J416" s="2"/>
      <c r="K416" s="2"/>
      <c r="L416" s="2"/>
      <c r="M416" s="2"/>
      <c r="N416" s="2"/>
      <c r="O416" s="2"/>
    </row>
    <row r="417" spans="8:15" x14ac:dyDescent="0.2">
      <c r="H417" s="2"/>
      <c r="I417" s="2"/>
      <c r="J417" s="2"/>
      <c r="K417" s="2"/>
      <c r="L417" s="2"/>
      <c r="M417" s="2"/>
      <c r="N417" s="2"/>
      <c r="O417" s="2"/>
    </row>
    <row r="418" spans="8:15" x14ac:dyDescent="0.2">
      <c r="H418" s="2"/>
      <c r="I418" s="2"/>
      <c r="J418" s="2"/>
      <c r="K418" s="2"/>
      <c r="L418" s="2"/>
      <c r="M418" s="2"/>
      <c r="N418" s="2"/>
      <c r="O418" s="2"/>
    </row>
    <row r="419" spans="8:15" x14ac:dyDescent="0.2">
      <c r="H419" s="2"/>
      <c r="I419" s="2"/>
      <c r="J419" s="2"/>
      <c r="K419" s="2"/>
      <c r="L419" s="2"/>
      <c r="M419" s="2"/>
      <c r="N419" s="2"/>
      <c r="O419" s="2"/>
    </row>
    <row r="420" spans="8:15" x14ac:dyDescent="0.2">
      <c r="H420" s="2"/>
      <c r="I420" s="2"/>
      <c r="J420" s="2"/>
      <c r="K420" s="2"/>
      <c r="L420" s="2"/>
      <c r="M420" s="2"/>
      <c r="N420" s="2"/>
      <c r="O420" s="2"/>
    </row>
    <row r="421" spans="8:15" x14ac:dyDescent="0.2">
      <c r="H421" s="2"/>
      <c r="I421" s="2"/>
      <c r="J421" s="2"/>
      <c r="K421" s="2"/>
      <c r="L421" s="2"/>
      <c r="M421" s="2"/>
      <c r="N421" s="2"/>
      <c r="O421" s="2"/>
    </row>
    <row r="422" spans="8:15" x14ac:dyDescent="0.2">
      <c r="H422" s="2"/>
      <c r="I422" s="2"/>
      <c r="J422" s="2"/>
      <c r="K422" s="2"/>
      <c r="L422" s="2"/>
      <c r="M422" s="2"/>
      <c r="N422" s="2"/>
      <c r="O422" s="2"/>
    </row>
    <row r="423" spans="8:15" x14ac:dyDescent="0.2">
      <c r="H423" s="2"/>
      <c r="I423" s="2"/>
      <c r="J423" s="2"/>
      <c r="K423" s="2"/>
      <c r="L423" s="2"/>
      <c r="M423" s="2"/>
      <c r="N423" s="2"/>
      <c r="O423" s="2"/>
    </row>
    <row r="424" spans="8:15" x14ac:dyDescent="0.2">
      <c r="H424" s="2"/>
      <c r="I424" s="2"/>
      <c r="J424" s="2"/>
      <c r="K424" s="2"/>
      <c r="L424" s="2"/>
      <c r="M424" s="2"/>
      <c r="N424" s="2"/>
      <c r="O424" s="2"/>
    </row>
    <row r="425" spans="8:15" x14ac:dyDescent="0.2">
      <c r="H425" s="2"/>
      <c r="I425" s="2"/>
      <c r="J425" s="2"/>
      <c r="K425" s="2"/>
      <c r="L425" s="2"/>
      <c r="M425" s="2"/>
      <c r="N425" s="2"/>
      <c r="O425" s="2"/>
    </row>
    <row r="426" spans="8:15" x14ac:dyDescent="0.2">
      <c r="H426" s="2"/>
      <c r="I426" s="2"/>
      <c r="J426" s="2"/>
      <c r="K426" s="2"/>
      <c r="L426" s="2"/>
      <c r="M426" s="2"/>
      <c r="N426" s="2"/>
      <c r="O426" s="2"/>
    </row>
    <row r="427" spans="8:15" x14ac:dyDescent="0.2">
      <c r="H427" s="2"/>
      <c r="I427" s="2"/>
      <c r="J427" s="2"/>
      <c r="K427" s="2"/>
      <c r="L427" s="2"/>
      <c r="M427" s="2"/>
      <c r="N427" s="2"/>
      <c r="O427" s="2"/>
    </row>
    <row r="428" spans="8:15" x14ac:dyDescent="0.2">
      <c r="H428" s="2"/>
      <c r="I428" s="2"/>
      <c r="J428" s="2"/>
      <c r="K428" s="2"/>
      <c r="L428" s="2"/>
      <c r="M428" s="2"/>
      <c r="N428" s="2"/>
      <c r="O428" s="2"/>
    </row>
    <row r="429" spans="8:15" x14ac:dyDescent="0.2">
      <c r="H429" s="2"/>
      <c r="I429" s="2"/>
      <c r="J429" s="2"/>
      <c r="K429" s="2"/>
      <c r="L429" s="2"/>
      <c r="M429" s="2"/>
      <c r="N429" s="2"/>
      <c r="O429" s="2"/>
    </row>
    <row r="430" spans="8:15" x14ac:dyDescent="0.2">
      <c r="H430" s="2"/>
      <c r="I430" s="2"/>
      <c r="J430" s="2"/>
      <c r="K430" s="2"/>
      <c r="L430" s="2"/>
      <c r="M430" s="2"/>
      <c r="N430" s="2"/>
      <c r="O430" s="2"/>
    </row>
    <row r="431" spans="8:15" x14ac:dyDescent="0.2">
      <c r="H431" s="2"/>
      <c r="I431" s="2"/>
      <c r="J431" s="2"/>
      <c r="K431" s="2"/>
      <c r="L431" s="2"/>
      <c r="M431" s="2"/>
      <c r="N431" s="2"/>
      <c r="O431" s="2"/>
    </row>
    <row r="432" spans="8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2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8:15" x14ac:dyDescent="0.2">
      <c r="H449" s="2"/>
      <c r="I449" s="2"/>
      <c r="J449" s="2"/>
      <c r="K449" s="2"/>
      <c r="L449" s="2"/>
      <c r="M449" s="2"/>
      <c r="N449" s="2"/>
      <c r="O449" s="2"/>
    </row>
    <row r="450" spans="8:15" x14ac:dyDescent="0.2">
      <c r="H450" s="2"/>
      <c r="I450" s="2"/>
      <c r="J450" s="2"/>
      <c r="K450" s="2"/>
      <c r="L450" s="2"/>
      <c r="M450" s="2"/>
      <c r="N450" s="2"/>
      <c r="O450" s="2"/>
    </row>
    <row r="451" spans="8:15" x14ac:dyDescent="0.2">
      <c r="H451" s="2"/>
      <c r="I451" s="2"/>
      <c r="J451" s="2"/>
      <c r="K451" s="2"/>
      <c r="L451" s="2"/>
      <c r="M451" s="2"/>
      <c r="N451" s="2"/>
      <c r="O451" s="2"/>
    </row>
    <row r="452" spans="8:15" x14ac:dyDescent="0.2">
      <c r="H452" s="2"/>
      <c r="I452" s="2"/>
      <c r="J452" s="2"/>
      <c r="K452" s="2"/>
      <c r="L452" s="2"/>
      <c r="M452" s="2"/>
      <c r="N452" s="2"/>
      <c r="O452" s="2"/>
    </row>
    <row r="453" spans="8:15" x14ac:dyDescent="0.2">
      <c r="H453" s="2"/>
      <c r="I453" s="2"/>
      <c r="J453" s="2"/>
      <c r="K453" s="2"/>
      <c r="L453" s="2"/>
      <c r="M453" s="2"/>
      <c r="N453" s="2"/>
      <c r="O453" s="2"/>
    </row>
    <row r="454" spans="8:15" x14ac:dyDescent="0.2">
      <c r="H454" s="2"/>
      <c r="I454" s="2"/>
      <c r="J454" s="2"/>
      <c r="K454" s="2"/>
      <c r="L454" s="2"/>
      <c r="M454" s="2"/>
      <c r="N454" s="2"/>
      <c r="O454" s="2"/>
    </row>
    <row r="455" spans="8:15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A483" s="14"/>
      <c r="B483" s="108"/>
      <c r="C483" s="14"/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2"/>
      <c r="I634" s="2"/>
      <c r="J634" s="2"/>
      <c r="K634" s="2"/>
      <c r="L634" s="2"/>
      <c r="M634" s="2"/>
      <c r="N634" s="2"/>
      <c r="O634" s="2"/>
    </row>
    <row r="635" spans="8:15" x14ac:dyDescent="0.2">
      <c r="H635" s="2"/>
      <c r="I635" s="2"/>
      <c r="J635" s="2"/>
      <c r="K635" s="2"/>
      <c r="L635" s="2"/>
      <c r="M635" s="2"/>
      <c r="N635" s="2"/>
      <c r="O635" s="2"/>
    </row>
    <row r="636" spans="8:15" x14ac:dyDescent="0.2">
      <c r="H636" s="2"/>
      <c r="I636" s="2"/>
      <c r="J636" s="2"/>
      <c r="K636" s="2"/>
      <c r="L636" s="2"/>
      <c r="M636" s="2"/>
      <c r="N636" s="2"/>
      <c r="O636" s="2"/>
    </row>
    <row r="637" spans="8:15" x14ac:dyDescent="0.2">
      <c r="H637" s="2"/>
      <c r="I637" s="2"/>
      <c r="J637" s="2"/>
      <c r="K637" s="2"/>
      <c r="L637" s="2"/>
      <c r="M637" s="2"/>
      <c r="N637" s="2"/>
      <c r="O637" s="2"/>
    </row>
    <row r="638" spans="8:15" x14ac:dyDescent="0.2">
      <c r="H638" s="2"/>
      <c r="I638" s="2"/>
      <c r="J638" s="2"/>
      <c r="K638" s="2"/>
      <c r="L638" s="2"/>
      <c r="M638" s="2"/>
      <c r="N638" s="2"/>
      <c r="O638" s="2"/>
    </row>
    <row r="639" spans="8:15" x14ac:dyDescent="0.2">
      <c r="H639" s="2"/>
      <c r="I639" s="2"/>
      <c r="J639" s="2"/>
      <c r="K639" s="2"/>
      <c r="L639" s="2"/>
      <c r="M639" s="2"/>
      <c r="N639" s="2"/>
      <c r="O639" s="2"/>
    </row>
    <row r="640" spans="8:15" x14ac:dyDescent="0.2">
      <c r="H640" s="2"/>
      <c r="I640" s="2"/>
      <c r="J640" s="2"/>
      <c r="K640" s="2"/>
      <c r="L640" s="2"/>
      <c r="M640" s="2"/>
      <c r="N640" s="2"/>
      <c r="O640" s="2"/>
    </row>
    <row r="641" spans="8:15" x14ac:dyDescent="0.2">
      <c r="H641" s="2"/>
      <c r="I641" s="2"/>
      <c r="J641" s="2"/>
      <c r="K641" s="2"/>
      <c r="L641" s="2"/>
      <c r="M641" s="2"/>
      <c r="N641" s="2"/>
      <c r="O641" s="2"/>
    </row>
    <row r="642" spans="8:15" x14ac:dyDescent="0.2">
      <c r="H642" s="2"/>
      <c r="I642" s="2"/>
      <c r="J642" s="2"/>
      <c r="K642" s="2"/>
      <c r="L642" s="2"/>
      <c r="M642" s="2"/>
      <c r="N642" s="2"/>
      <c r="O642" s="2"/>
    </row>
    <row r="643" spans="8:15" x14ac:dyDescent="0.2">
      <c r="H643" s="2"/>
      <c r="I643" s="2"/>
      <c r="J643" s="2"/>
      <c r="K643" s="2"/>
      <c r="L643" s="2"/>
      <c r="M643" s="2"/>
      <c r="N643" s="2"/>
      <c r="O643" s="2"/>
    </row>
    <row r="644" spans="8:15" x14ac:dyDescent="0.2">
      <c r="H644" s="2"/>
      <c r="I644" s="2"/>
      <c r="J644" s="2"/>
      <c r="K644" s="2"/>
      <c r="L644" s="2"/>
      <c r="M644" s="2"/>
      <c r="N644" s="2"/>
      <c r="O644" s="2"/>
    </row>
    <row r="645" spans="8:15" x14ac:dyDescent="0.2">
      <c r="H645" s="2"/>
      <c r="I645" s="2"/>
      <c r="J645" s="2"/>
      <c r="K645" s="2"/>
      <c r="L645" s="2"/>
      <c r="M645" s="2"/>
      <c r="N645" s="2"/>
      <c r="O645" s="2"/>
    </row>
    <row r="646" spans="8:15" x14ac:dyDescent="0.2">
      <c r="H646" s="2"/>
      <c r="I646" s="2"/>
      <c r="J646" s="2"/>
      <c r="K646" s="2"/>
      <c r="L646" s="2"/>
      <c r="M646" s="2"/>
      <c r="N646" s="2"/>
      <c r="O646" s="2"/>
    </row>
    <row r="647" spans="8:15" x14ac:dyDescent="0.2">
      <c r="H647" s="2"/>
      <c r="I647" s="2"/>
      <c r="J647" s="2"/>
      <c r="K647" s="2"/>
      <c r="L647" s="2"/>
      <c r="M647" s="2"/>
      <c r="N647" s="2"/>
      <c r="O647" s="2"/>
    </row>
    <row r="648" spans="8:15" x14ac:dyDescent="0.2">
      <c r="H648" s="2"/>
      <c r="I648" s="2"/>
      <c r="J648" s="2"/>
      <c r="K648" s="2"/>
      <c r="L648" s="2"/>
      <c r="M648" s="2"/>
      <c r="N648" s="2"/>
      <c r="O648" s="2"/>
    </row>
    <row r="649" spans="8:15" x14ac:dyDescent="0.2">
      <c r="H649" s="2"/>
      <c r="I649" s="2"/>
      <c r="J649" s="2"/>
      <c r="K649" s="2"/>
      <c r="L649" s="2"/>
      <c r="M649" s="2"/>
      <c r="N649" s="2"/>
      <c r="O649" s="2"/>
    </row>
    <row r="650" spans="8:15" x14ac:dyDescent="0.2">
      <c r="H650" s="2"/>
      <c r="I650" s="2"/>
      <c r="J650" s="2"/>
      <c r="K650" s="2"/>
      <c r="L650" s="2"/>
      <c r="M650" s="2"/>
      <c r="N650" s="2"/>
      <c r="O650" s="2"/>
    </row>
    <row r="651" spans="8:15" x14ac:dyDescent="0.2">
      <c r="H651" s="2"/>
      <c r="I651" s="2"/>
      <c r="J651" s="2"/>
      <c r="K651" s="2"/>
      <c r="L651" s="2"/>
      <c r="M651" s="2"/>
      <c r="N651" s="2"/>
      <c r="O651" s="2"/>
    </row>
    <row r="652" spans="8:15" x14ac:dyDescent="0.2">
      <c r="H652" s="2"/>
      <c r="I652" s="2"/>
      <c r="J652" s="2"/>
      <c r="K652" s="2"/>
      <c r="L652" s="2"/>
      <c r="M652" s="2"/>
      <c r="N652" s="2"/>
      <c r="O652" s="2"/>
    </row>
    <row r="653" spans="8:15" x14ac:dyDescent="0.2">
      <c r="H653" s="2"/>
      <c r="I653" s="2"/>
      <c r="J653" s="2"/>
      <c r="K653" s="2"/>
      <c r="L653" s="2"/>
      <c r="M653" s="2"/>
      <c r="N653" s="2"/>
      <c r="O653" s="2"/>
    </row>
    <row r="654" spans="8:15" x14ac:dyDescent="0.2">
      <c r="H654" s="2"/>
      <c r="I654" s="2"/>
      <c r="J654" s="2"/>
      <c r="K654" s="2"/>
      <c r="L654" s="2"/>
      <c r="M654" s="2"/>
      <c r="N654" s="2"/>
      <c r="O654" s="2"/>
    </row>
    <row r="655" spans="8:15" x14ac:dyDescent="0.2">
      <c r="H655" s="2"/>
      <c r="I655" s="2"/>
      <c r="J655" s="2"/>
      <c r="K655" s="2"/>
      <c r="L655" s="2"/>
      <c r="M655" s="2"/>
      <c r="N655" s="2"/>
      <c r="O655" s="2"/>
    </row>
    <row r="656" spans="8:15" x14ac:dyDescent="0.2">
      <c r="H656" s="2"/>
      <c r="I656" s="2"/>
      <c r="J656" s="2"/>
      <c r="K656" s="2"/>
      <c r="L656" s="2"/>
      <c r="M656" s="2"/>
      <c r="N656" s="2"/>
      <c r="O656" s="2"/>
    </row>
    <row r="657" spans="8:15" x14ac:dyDescent="0.2">
      <c r="H657" s="2"/>
      <c r="I657" s="2"/>
      <c r="J657" s="2"/>
      <c r="K657" s="2"/>
      <c r="L657" s="2"/>
      <c r="M657" s="2"/>
      <c r="N657" s="2"/>
      <c r="O657" s="2"/>
    </row>
    <row r="658" spans="8:15" x14ac:dyDescent="0.2">
      <c r="H658" s="2"/>
      <c r="I658" s="2"/>
      <c r="J658" s="2"/>
      <c r="K658" s="2"/>
      <c r="L658" s="2"/>
      <c r="M658" s="2"/>
      <c r="N658" s="2"/>
      <c r="O658" s="2"/>
    </row>
    <row r="659" spans="8:15" x14ac:dyDescent="0.2">
      <c r="H659" s="2"/>
      <c r="I659" s="2"/>
      <c r="J659" s="2"/>
      <c r="K659" s="2"/>
      <c r="L659" s="2"/>
      <c r="M659" s="2"/>
      <c r="N659" s="2"/>
      <c r="O659" s="2"/>
    </row>
    <row r="660" spans="8:15" x14ac:dyDescent="0.2">
      <c r="H660" s="2"/>
      <c r="I660" s="2"/>
      <c r="J660" s="2"/>
      <c r="K660" s="2"/>
      <c r="L660" s="2"/>
      <c r="M660" s="2"/>
      <c r="N660" s="2"/>
      <c r="O660" s="2"/>
    </row>
    <row r="661" spans="8:15" x14ac:dyDescent="0.2">
      <c r="H661" s="2"/>
      <c r="I661" s="2"/>
      <c r="J661" s="2"/>
      <c r="K661" s="2"/>
      <c r="L661" s="2"/>
      <c r="M661" s="2"/>
      <c r="N661" s="2"/>
      <c r="O661" s="2"/>
    </row>
    <row r="662" spans="8:15" x14ac:dyDescent="0.2">
      <c r="H662" s="2"/>
      <c r="I662" s="2"/>
      <c r="J662" s="2"/>
      <c r="K662" s="2"/>
      <c r="L662" s="2"/>
      <c r="M662" s="2"/>
      <c r="N662" s="2"/>
      <c r="O662" s="2"/>
    </row>
    <row r="663" spans="8:15" x14ac:dyDescent="0.2">
      <c r="H663" s="2"/>
      <c r="I663" s="2"/>
      <c r="J663" s="2"/>
      <c r="K663" s="2"/>
      <c r="L663" s="2"/>
      <c r="M663" s="2"/>
      <c r="N663" s="2"/>
      <c r="O663" s="2"/>
    </row>
    <row r="664" spans="8:15" x14ac:dyDescent="0.2">
      <c r="H664" s="2"/>
      <c r="I664" s="2"/>
      <c r="J664" s="2"/>
      <c r="K664" s="2"/>
      <c r="L664" s="2"/>
      <c r="M664" s="2"/>
      <c r="N664" s="2"/>
      <c r="O664" s="2"/>
    </row>
    <row r="665" spans="8:15" x14ac:dyDescent="0.2">
      <c r="H665" s="2"/>
      <c r="I665" s="2"/>
      <c r="J665" s="2"/>
      <c r="K665" s="2"/>
      <c r="L665" s="2"/>
      <c r="M665" s="2"/>
      <c r="N665" s="2"/>
      <c r="O665" s="2"/>
    </row>
    <row r="666" spans="8:15" x14ac:dyDescent="0.2">
      <c r="H666" s="2"/>
      <c r="I666" s="2"/>
      <c r="J666" s="2"/>
      <c r="K666" s="2"/>
      <c r="L666" s="2"/>
      <c r="M666" s="2"/>
      <c r="N666" s="2"/>
      <c r="O666" s="2"/>
    </row>
    <row r="667" spans="8:15" x14ac:dyDescent="0.2">
      <c r="H667" s="2"/>
      <c r="I667" s="2"/>
      <c r="J667" s="2"/>
      <c r="K667" s="2"/>
      <c r="L667" s="2"/>
      <c r="M667" s="2"/>
      <c r="N667" s="2"/>
      <c r="O667" s="2"/>
    </row>
    <row r="668" spans="8:15" x14ac:dyDescent="0.2">
      <c r="H668" s="2"/>
      <c r="I668" s="2"/>
      <c r="J668" s="2"/>
      <c r="K668" s="2"/>
      <c r="L668" s="2"/>
      <c r="M668" s="2"/>
      <c r="N668" s="2"/>
      <c r="O668" s="2"/>
    </row>
    <row r="669" spans="8:15" x14ac:dyDescent="0.2">
      <c r="H669" s="2"/>
      <c r="I669" s="2"/>
      <c r="J669" s="2"/>
      <c r="K669" s="2"/>
      <c r="L669" s="2"/>
      <c r="M669" s="2"/>
      <c r="N669" s="2"/>
      <c r="O669" s="2"/>
    </row>
    <row r="670" spans="8:15" x14ac:dyDescent="0.2">
      <c r="H670" s="2"/>
      <c r="I670" s="2"/>
      <c r="J670" s="2"/>
      <c r="K670" s="2"/>
      <c r="L670" s="2"/>
      <c r="M670" s="2"/>
      <c r="N670" s="2"/>
      <c r="O670" s="2"/>
    </row>
    <row r="671" spans="8:15" x14ac:dyDescent="0.2">
      <c r="H671" s="2"/>
      <c r="I671" s="2"/>
      <c r="J671" s="2"/>
      <c r="K671" s="2"/>
      <c r="L671" s="2"/>
      <c r="M671" s="2"/>
      <c r="N671" s="2"/>
      <c r="O671" s="2"/>
    </row>
    <row r="672" spans="8:15" x14ac:dyDescent="0.2">
      <c r="H672" s="2"/>
      <c r="I672" s="2"/>
      <c r="J672" s="2"/>
      <c r="K672" s="2"/>
      <c r="L672" s="2"/>
      <c r="M672" s="2"/>
      <c r="N672" s="2"/>
      <c r="O672" s="2"/>
    </row>
    <row r="673" spans="8:15" x14ac:dyDescent="0.2">
      <c r="H673" s="2"/>
      <c r="I673" s="2"/>
      <c r="J673" s="2"/>
      <c r="K673" s="2"/>
      <c r="L673" s="2"/>
      <c r="M673" s="2"/>
      <c r="N673" s="2"/>
      <c r="O673" s="2"/>
    </row>
    <row r="674" spans="8:15" x14ac:dyDescent="0.2">
      <c r="H674" s="2"/>
      <c r="I674" s="2"/>
      <c r="J674" s="2"/>
      <c r="K674" s="2"/>
      <c r="L674" s="2"/>
      <c r="M674" s="2"/>
      <c r="N674" s="2"/>
      <c r="O674" s="2"/>
    </row>
    <row r="675" spans="8:15" x14ac:dyDescent="0.2">
      <c r="H675" s="2"/>
      <c r="I675" s="2"/>
      <c r="J675" s="2"/>
      <c r="K675" s="2"/>
      <c r="L675" s="2"/>
      <c r="M675" s="2"/>
      <c r="N675" s="2"/>
      <c r="O675" s="2"/>
    </row>
    <row r="676" spans="8:15" x14ac:dyDescent="0.2">
      <c r="H676" s="2"/>
      <c r="I676" s="2"/>
      <c r="J676" s="2"/>
      <c r="K676" s="2"/>
      <c r="L676" s="2"/>
      <c r="M676" s="2"/>
      <c r="N676" s="2"/>
      <c r="O676" s="2"/>
    </row>
    <row r="677" spans="8:15" x14ac:dyDescent="0.2">
      <c r="H677" s="2"/>
      <c r="I677" s="2"/>
      <c r="J677" s="2"/>
      <c r="K677" s="2"/>
      <c r="L677" s="2"/>
      <c r="M677" s="2"/>
      <c r="N677" s="2"/>
      <c r="O677" s="2"/>
    </row>
    <row r="678" spans="8:15" x14ac:dyDescent="0.2">
      <c r="H678" s="2"/>
      <c r="I678" s="2"/>
      <c r="J678" s="2"/>
      <c r="K678" s="2"/>
      <c r="L678" s="2"/>
      <c r="M678" s="2"/>
      <c r="N678" s="2"/>
      <c r="O678" s="2"/>
    </row>
    <row r="679" spans="8:15" x14ac:dyDescent="0.2">
      <c r="H679" s="2"/>
      <c r="I679" s="2"/>
      <c r="J679" s="2"/>
      <c r="K679" s="2"/>
      <c r="L679" s="2"/>
      <c r="M679" s="2"/>
      <c r="N679" s="2"/>
      <c r="O679" s="2"/>
    </row>
    <row r="680" spans="8:15" x14ac:dyDescent="0.2">
      <c r="H680" s="2"/>
      <c r="I680" s="2"/>
      <c r="J680" s="2"/>
      <c r="K680" s="2"/>
      <c r="L680" s="2"/>
      <c r="M680" s="2"/>
      <c r="N680" s="2"/>
      <c r="O680" s="2"/>
    </row>
    <row r="681" spans="8:15" x14ac:dyDescent="0.2">
      <c r="H681" s="2"/>
      <c r="I681" s="2"/>
      <c r="J681" s="2"/>
      <c r="K681" s="2"/>
      <c r="L681" s="2"/>
      <c r="M681" s="2"/>
      <c r="N681" s="2"/>
      <c r="O681" s="2"/>
    </row>
    <row r="682" spans="8:15" x14ac:dyDescent="0.2">
      <c r="H682" s="2"/>
      <c r="I682" s="2"/>
      <c r="J682" s="2"/>
      <c r="K682" s="2"/>
      <c r="L682" s="2"/>
      <c r="M682" s="2"/>
      <c r="N682" s="2"/>
      <c r="O682" s="2"/>
    </row>
    <row r="683" spans="8:15" x14ac:dyDescent="0.2">
      <c r="H683" s="2"/>
      <c r="I683" s="2"/>
      <c r="J683" s="2"/>
      <c r="K683" s="2"/>
      <c r="L683" s="2"/>
      <c r="M683" s="2"/>
      <c r="N683" s="2"/>
      <c r="O683" s="2"/>
    </row>
    <row r="684" spans="8:15" x14ac:dyDescent="0.2">
      <c r="H684" s="2"/>
      <c r="I684" s="2"/>
      <c r="J684" s="2"/>
      <c r="K684" s="2"/>
      <c r="L684" s="2"/>
      <c r="M684" s="2"/>
      <c r="N684" s="2"/>
      <c r="O684" s="2"/>
    </row>
    <row r="685" spans="8:15" x14ac:dyDescent="0.2">
      <c r="H685" s="2"/>
      <c r="I685" s="2"/>
      <c r="J685" s="2"/>
      <c r="K685" s="2"/>
      <c r="L685" s="2"/>
      <c r="M685" s="2"/>
      <c r="N685" s="2"/>
      <c r="O685" s="2"/>
    </row>
    <row r="686" spans="8:15" x14ac:dyDescent="0.2">
      <c r="H686" s="2"/>
      <c r="I686" s="2"/>
      <c r="J686" s="2"/>
      <c r="K686" s="2"/>
      <c r="L686" s="2"/>
      <c r="M686" s="2"/>
      <c r="N686" s="2"/>
      <c r="O686" s="2"/>
    </row>
    <row r="687" spans="8:15" x14ac:dyDescent="0.2">
      <c r="H687" s="2"/>
      <c r="I687" s="2"/>
      <c r="J687" s="2"/>
      <c r="K687" s="2"/>
      <c r="L687" s="2"/>
      <c r="M687" s="2"/>
      <c r="N687" s="2"/>
      <c r="O687" s="2"/>
    </row>
    <row r="688" spans="8:15" x14ac:dyDescent="0.2">
      <c r="H688" s="2"/>
      <c r="I688" s="2"/>
      <c r="J688" s="2"/>
      <c r="K688" s="2"/>
      <c r="L688" s="2"/>
      <c r="M688" s="2"/>
      <c r="N688" s="2"/>
      <c r="O688" s="2"/>
    </row>
    <row r="689" spans="8:15" x14ac:dyDescent="0.2">
      <c r="H689" s="2"/>
      <c r="I689" s="2"/>
      <c r="J689" s="2"/>
      <c r="K689" s="2"/>
      <c r="L689" s="2"/>
      <c r="M689" s="2"/>
      <c r="N689" s="2"/>
      <c r="O689" s="2"/>
    </row>
    <row r="690" spans="8:15" x14ac:dyDescent="0.2">
      <c r="H690" s="2"/>
      <c r="I690" s="2"/>
      <c r="J690" s="2"/>
      <c r="K690" s="2"/>
      <c r="L690" s="2"/>
      <c r="M690" s="2"/>
      <c r="N690" s="2"/>
      <c r="O690" s="2"/>
    </row>
    <row r="691" spans="8:15" x14ac:dyDescent="0.2">
      <c r="H691" s="2"/>
      <c r="I691" s="2"/>
      <c r="J691" s="2"/>
      <c r="K691" s="2"/>
      <c r="L691" s="2"/>
      <c r="M691" s="2"/>
      <c r="N691" s="2"/>
      <c r="O691" s="2"/>
    </row>
    <row r="692" spans="8:15" x14ac:dyDescent="0.2">
      <c r="H692" s="11"/>
      <c r="O692" s="13"/>
    </row>
    <row r="693" spans="8:15" x14ac:dyDescent="0.2">
      <c r="H693" s="11"/>
      <c r="O693" s="13"/>
    </row>
    <row r="694" spans="8:15" x14ac:dyDescent="0.2">
      <c r="H694" s="11"/>
      <c r="O694" s="13"/>
    </row>
    <row r="695" spans="8:15" x14ac:dyDescent="0.2">
      <c r="H695" s="11"/>
      <c r="O695" s="13"/>
    </row>
    <row r="696" spans="8:15" x14ac:dyDescent="0.2">
      <c r="H696" s="11"/>
      <c r="O696" s="13"/>
    </row>
    <row r="697" spans="8:15" x14ac:dyDescent="0.2">
      <c r="H697" s="11"/>
      <c r="O697" s="13"/>
    </row>
    <row r="698" spans="8:15" x14ac:dyDescent="0.2">
      <c r="H698" s="11"/>
      <c r="O698" s="13"/>
    </row>
    <row r="699" spans="8:15" x14ac:dyDescent="0.2">
      <c r="H699" s="11"/>
      <c r="O699" s="13"/>
    </row>
    <row r="700" spans="8:15" x14ac:dyDescent="0.2">
      <c r="H700" s="11"/>
      <c r="O700" s="13"/>
    </row>
    <row r="701" spans="8:15" x14ac:dyDescent="0.2">
      <c r="H701" s="11"/>
      <c r="O701" s="13"/>
    </row>
    <row r="702" spans="8:15" x14ac:dyDescent="0.2">
      <c r="H702" s="11"/>
      <c r="O702" s="13"/>
    </row>
    <row r="703" spans="8:15" x14ac:dyDescent="0.2">
      <c r="H703" s="11"/>
      <c r="O703" s="13"/>
    </row>
    <row r="704" spans="8:15" x14ac:dyDescent="0.2">
      <c r="H704" s="11"/>
      <c r="O704" s="13"/>
    </row>
    <row r="705" spans="8:15" x14ac:dyDescent="0.2">
      <c r="H705" s="11"/>
      <c r="O705" s="13"/>
    </row>
    <row r="706" spans="8:15" x14ac:dyDescent="0.2">
      <c r="H706" s="11"/>
      <c r="O706" s="13"/>
    </row>
    <row r="707" spans="8:15" x14ac:dyDescent="0.2">
      <c r="H707" s="11"/>
      <c r="O707" s="13"/>
    </row>
    <row r="708" spans="8:15" x14ac:dyDescent="0.2">
      <c r="H708" s="11"/>
      <c r="O708" s="13"/>
    </row>
    <row r="709" spans="8:15" x14ac:dyDescent="0.2">
      <c r="H709" s="11"/>
      <c r="O709" s="13"/>
    </row>
    <row r="710" spans="8:15" x14ac:dyDescent="0.2">
      <c r="H710" s="11"/>
      <c r="O710" s="13"/>
    </row>
    <row r="711" spans="8:15" x14ac:dyDescent="0.2">
      <c r="H711" s="11"/>
      <c r="O711" s="13"/>
    </row>
    <row r="712" spans="8:15" x14ac:dyDescent="0.2">
      <c r="H712" s="11"/>
      <c r="O712" s="13"/>
    </row>
    <row r="713" spans="8:15" x14ac:dyDescent="0.2">
      <c r="H713" s="11"/>
      <c r="O713" s="13"/>
    </row>
    <row r="714" spans="8:15" x14ac:dyDescent="0.2">
      <c r="H714" s="11"/>
      <c r="O714" s="13"/>
    </row>
    <row r="715" spans="8:15" x14ac:dyDescent="0.2">
      <c r="H715" s="11"/>
      <c r="O715" s="13"/>
    </row>
    <row r="716" spans="8:15" x14ac:dyDescent="0.2">
      <c r="H716" s="11"/>
      <c r="O716" s="13"/>
    </row>
    <row r="717" spans="8:15" x14ac:dyDescent="0.2">
      <c r="H717" s="11"/>
      <c r="O717" s="13"/>
    </row>
    <row r="718" spans="8:15" x14ac:dyDescent="0.2">
      <c r="H718" s="11"/>
      <c r="O718" s="13"/>
    </row>
    <row r="719" spans="8:15" x14ac:dyDescent="0.2">
      <c r="H719" s="11"/>
      <c r="O719" s="13"/>
    </row>
    <row r="720" spans="8:15" x14ac:dyDescent="0.2">
      <c r="H720" s="11"/>
      <c r="O720" s="13"/>
    </row>
    <row r="721" spans="8:15" x14ac:dyDescent="0.2">
      <c r="H721" s="11"/>
      <c r="O721" s="13"/>
    </row>
    <row r="722" spans="8:15" x14ac:dyDescent="0.2">
      <c r="H722" s="11"/>
      <c r="O722" s="13"/>
    </row>
    <row r="723" spans="8:15" x14ac:dyDescent="0.2">
      <c r="H723" s="11"/>
      <c r="O723" s="13"/>
    </row>
    <row r="724" spans="8:15" x14ac:dyDescent="0.2">
      <c r="H724" s="11"/>
      <c r="O724" s="13"/>
    </row>
    <row r="725" spans="8:15" x14ac:dyDescent="0.2">
      <c r="H725" s="11"/>
      <c r="O725" s="13"/>
    </row>
    <row r="726" spans="8:15" x14ac:dyDescent="0.2">
      <c r="H726" s="11"/>
      <c r="O726" s="13"/>
    </row>
    <row r="727" spans="8:15" x14ac:dyDescent="0.2">
      <c r="H727" s="11"/>
      <c r="O727" s="13"/>
    </row>
    <row r="728" spans="8:15" x14ac:dyDescent="0.2">
      <c r="H728" s="11"/>
      <c r="O728" s="13"/>
    </row>
    <row r="729" spans="8:15" x14ac:dyDescent="0.2">
      <c r="H729" s="11"/>
      <c r="O729" s="13"/>
    </row>
    <row r="730" spans="8:15" x14ac:dyDescent="0.2">
      <c r="H730" s="11"/>
      <c r="O730" s="13"/>
    </row>
    <row r="731" spans="8:15" x14ac:dyDescent="0.2">
      <c r="H731" s="11"/>
      <c r="O731" s="13"/>
    </row>
    <row r="732" spans="8:15" x14ac:dyDescent="0.2">
      <c r="H732" s="11"/>
      <c r="O732" s="13"/>
    </row>
    <row r="733" spans="8:15" x14ac:dyDescent="0.2">
      <c r="H733" s="11"/>
      <c r="O733" s="13"/>
    </row>
    <row r="734" spans="8:15" x14ac:dyDescent="0.2">
      <c r="H734" s="11"/>
      <c r="O734" s="13"/>
    </row>
    <row r="735" spans="8:15" x14ac:dyDescent="0.2">
      <c r="H735" s="11"/>
      <c r="O735" s="13"/>
    </row>
    <row r="736" spans="8:15" x14ac:dyDescent="0.2">
      <c r="H736" s="11"/>
      <c r="O736" s="13"/>
    </row>
    <row r="737" spans="8:15" x14ac:dyDescent="0.2">
      <c r="H737" s="11"/>
      <c r="O737" s="13"/>
    </row>
    <row r="738" spans="8:15" x14ac:dyDescent="0.2">
      <c r="H738" s="11"/>
      <c r="O738" s="13"/>
    </row>
    <row r="739" spans="8:15" x14ac:dyDescent="0.2">
      <c r="H739" s="11"/>
      <c r="O739" s="13"/>
    </row>
    <row r="740" spans="8:15" x14ac:dyDescent="0.2">
      <c r="H740" s="11"/>
      <c r="O740" s="13"/>
    </row>
    <row r="741" spans="8:15" x14ac:dyDescent="0.2">
      <c r="H741" s="11"/>
      <c r="O741" s="13"/>
    </row>
    <row r="742" spans="8:15" x14ac:dyDescent="0.2">
      <c r="H742" s="11"/>
      <c r="O742" s="13"/>
    </row>
    <row r="743" spans="8:15" x14ac:dyDescent="0.2">
      <c r="H743" s="11"/>
      <c r="O743" s="13"/>
    </row>
    <row r="744" spans="8:15" x14ac:dyDescent="0.2">
      <c r="H744" s="11"/>
      <c r="O744" s="13"/>
    </row>
    <row r="745" spans="8:15" x14ac:dyDescent="0.2">
      <c r="H745" s="11"/>
      <c r="O745" s="13"/>
    </row>
    <row r="746" spans="8:15" x14ac:dyDescent="0.2">
      <c r="H746" s="11"/>
      <c r="O746" s="13"/>
    </row>
    <row r="747" spans="8:15" x14ac:dyDescent="0.2">
      <c r="H747" s="11"/>
      <c r="O747" s="13"/>
    </row>
    <row r="748" spans="8:15" x14ac:dyDescent="0.2">
      <c r="H748" s="11"/>
      <c r="O748" s="13"/>
    </row>
    <row r="749" spans="8:15" x14ac:dyDescent="0.2">
      <c r="H749" s="11"/>
      <c r="O749" s="13"/>
    </row>
    <row r="750" spans="8:15" x14ac:dyDescent="0.2">
      <c r="H750" s="11"/>
      <c r="O750" s="13"/>
    </row>
    <row r="751" spans="8:15" x14ac:dyDescent="0.2">
      <c r="H751" s="11"/>
      <c r="O751" s="13"/>
    </row>
    <row r="752" spans="8:15" x14ac:dyDescent="0.2">
      <c r="H752" s="11"/>
      <c r="O752" s="13"/>
    </row>
    <row r="753" spans="8:15" x14ac:dyDescent="0.2">
      <c r="H753" s="11"/>
      <c r="O753" s="13"/>
    </row>
    <row r="754" spans="8:15" x14ac:dyDescent="0.2">
      <c r="H754" s="11"/>
      <c r="O754" s="13"/>
    </row>
    <row r="755" spans="8:15" x14ac:dyDescent="0.2">
      <c r="H755" s="11"/>
      <c r="O755" s="13"/>
    </row>
    <row r="756" spans="8:15" x14ac:dyDescent="0.2">
      <c r="H756" s="11"/>
      <c r="O756" s="13"/>
    </row>
    <row r="757" spans="8:15" x14ac:dyDescent="0.2">
      <c r="H757" s="11"/>
      <c r="O757" s="13"/>
    </row>
    <row r="758" spans="8:15" x14ac:dyDescent="0.2">
      <c r="H758" s="11"/>
      <c r="O758" s="13"/>
    </row>
    <row r="759" spans="8:15" x14ac:dyDescent="0.2">
      <c r="H759" s="11"/>
      <c r="O759" s="13"/>
    </row>
    <row r="760" spans="8:15" x14ac:dyDescent="0.2">
      <c r="H760" s="11"/>
      <c r="O760" s="13"/>
    </row>
    <row r="761" spans="8:15" x14ac:dyDescent="0.2">
      <c r="H761" s="11"/>
      <c r="O761" s="13"/>
    </row>
    <row r="762" spans="8:15" x14ac:dyDescent="0.2">
      <c r="H762" s="11"/>
      <c r="O762" s="13"/>
    </row>
    <row r="763" spans="8:15" x14ac:dyDescent="0.2">
      <c r="H763" s="11"/>
      <c r="O763" s="13"/>
    </row>
    <row r="764" spans="8:15" x14ac:dyDescent="0.2">
      <c r="H764" s="11"/>
      <c r="O764" s="13"/>
    </row>
    <row r="765" spans="8:15" x14ac:dyDescent="0.2">
      <c r="H765" s="11"/>
      <c r="O765" s="13"/>
    </row>
    <row r="766" spans="8:15" x14ac:dyDescent="0.2">
      <c r="H766" s="11"/>
      <c r="O766" s="13"/>
    </row>
    <row r="767" spans="8:15" x14ac:dyDescent="0.2">
      <c r="H767" s="11"/>
      <c r="O767" s="13"/>
    </row>
    <row r="768" spans="8:15" x14ac:dyDescent="0.2">
      <c r="H768" s="11"/>
      <c r="O768" s="13"/>
    </row>
    <row r="769" spans="8:15" x14ac:dyDescent="0.2">
      <c r="H769" s="11"/>
      <c r="O769" s="13"/>
    </row>
    <row r="770" spans="8:15" x14ac:dyDescent="0.2">
      <c r="H770" s="11"/>
      <c r="O770" s="13"/>
    </row>
    <row r="771" spans="8:15" x14ac:dyDescent="0.2">
      <c r="H771" s="11"/>
      <c r="O771" s="13"/>
    </row>
    <row r="772" spans="8:15" x14ac:dyDescent="0.2">
      <c r="H772" s="11"/>
      <c r="O772" s="13"/>
    </row>
    <row r="773" spans="8:15" x14ac:dyDescent="0.2">
      <c r="H773" s="11"/>
      <c r="O773" s="13"/>
    </row>
    <row r="774" spans="8:15" x14ac:dyDescent="0.2">
      <c r="H774" s="11"/>
      <c r="O774" s="13"/>
    </row>
    <row r="775" spans="8:15" x14ac:dyDescent="0.2">
      <c r="H775" s="11"/>
      <c r="O775" s="13"/>
    </row>
    <row r="776" spans="8:15" x14ac:dyDescent="0.2">
      <c r="H776" s="11"/>
      <c r="O776" s="13"/>
    </row>
    <row r="777" spans="8:15" x14ac:dyDescent="0.2">
      <c r="H777" s="11"/>
      <c r="O777" s="13"/>
    </row>
    <row r="778" spans="8:15" x14ac:dyDescent="0.2">
      <c r="H778" s="11"/>
      <c r="O778" s="13"/>
    </row>
    <row r="779" spans="8:15" x14ac:dyDescent="0.2">
      <c r="H779" s="11"/>
      <c r="O779" s="13"/>
    </row>
    <row r="780" spans="8:15" x14ac:dyDescent="0.2">
      <c r="H780" s="11"/>
      <c r="O780" s="13"/>
    </row>
    <row r="781" spans="8:15" x14ac:dyDescent="0.2">
      <c r="H781" s="11"/>
      <c r="O781" s="13"/>
    </row>
    <row r="782" spans="8:15" x14ac:dyDescent="0.2">
      <c r="H782" s="11"/>
      <c r="O782" s="13"/>
    </row>
    <row r="783" spans="8:15" x14ac:dyDescent="0.2">
      <c r="H783" s="11"/>
      <c r="O783" s="13"/>
    </row>
    <row r="784" spans="8:15" x14ac:dyDescent="0.2">
      <c r="H784" s="11"/>
      <c r="O784" s="13"/>
    </row>
    <row r="785" spans="8:15" x14ac:dyDescent="0.2">
      <c r="H785" s="11"/>
      <c r="O785" s="13"/>
    </row>
    <row r="786" spans="8:15" x14ac:dyDescent="0.2">
      <c r="H786" s="11"/>
      <c r="O786" s="13"/>
    </row>
    <row r="787" spans="8:15" x14ac:dyDescent="0.2">
      <c r="H787" s="11"/>
      <c r="O787" s="13"/>
    </row>
    <row r="788" spans="8:15" x14ac:dyDescent="0.2">
      <c r="H788" s="11"/>
      <c r="O788" s="13"/>
    </row>
    <row r="789" spans="8:15" x14ac:dyDescent="0.2">
      <c r="H789" s="11"/>
      <c r="O789" s="13"/>
    </row>
  </sheetData>
  <phoneticPr fontId="24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9"/>
  <sheetViews>
    <sheetView topLeftCell="A4" zoomScale="110" zoomScaleNormal="110" workbookViewId="0">
      <selection activeCell="G24" sqref="G24"/>
    </sheetView>
  </sheetViews>
  <sheetFormatPr defaultRowHeight="12.75" x14ac:dyDescent="0.2"/>
  <cols>
    <col min="1" max="1" width="4" style="2" customWidth="1"/>
    <col min="2" max="2" width="11.5703125" style="90" bestFit="1" customWidth="1"/>
    <col min="3" max="3" width="8.5703125" style="2" customWidth="1"/>
    <col min="4" max="4" width="6.42578125" style="3" customWidth="1"/>
    <col min="5" max="5" width="9.14062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19.7109375" style="3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4" t="s">
        <v>96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3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21" t="s">
        <v>6</v>
      </c>
      <c r="K6" s="236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56" t="s">
        <v>12</v>
      </c>
    </row>
    <row r="7" spans="1:19" x14ac:dyDescent="0.2">
      <c r="A7" s="46">
        <v>1</v>
      </c>
      <c r="B7" s="276"/>
      <c r="C7" s="34"/>
      <c r="D7" s="40"/>
      <c r="E7" s="80"/>
      <c r="F7" s="37" t="s">
        <v>90</v>
      </c>
      <c r="G7" s="77" t="s">
        <v>78</v>
      </c>
      <c r="H7" s="48">
        <v>10</v>
      </c>
      <c r="I7" s="39">
        <v>11110</v>
      </c>
      <c r="J7" s="227">
        <f>SUM(K7+L7+M7+N7+O7)</f>
        <v>6650.26</v>
      </c>
      <c r="K7" s="325">
        <v>6650.26</v>
      </c>
      <c r="L7" s="313"/>
      <c r="M7" s="192"/>
      <c r="N7" s="193"/>
      <c r="O7" s="193"/>
      <c r="P7" s="110"/>
    </row>
    <row r="8" spans="1:19" x14ac:dyDescent="0.2">
      <c r="A8" s="338">
        <v>2</v>
      </c>
      <c r="B8" s="273" t="s">
        <v>282</v>
      </c>
      <c r="C8" s="361">
        <v>45328</v>
      </c>
      <c r="D8" s="81">
        <v>22259</v>
      </c>
      <c r="E8" s="80">
        <v>631240033</v>
      </c>
      <c r="F8" s="38" t="s">
        <v>268</v>
      </c>
      <c r="G8" s="83" t="s">
        <v>283</v>
      </c>
      <c r="H8" s="32">
        <v>10</v>
      </c>
      <c r="I8" s="33">
        <v>13250</v>
      </c>
      <c r="J8" s="227">
        <f t="shared" ref="J8:J20" si="0">SUM(K8+L8+M8+N8+O8)</f>
        <v>27.98</v>
      </c>
      <c r="K8" s="325"/>
      <c r="L8" s="189">
        <v>27.98</v>
      </c>
      <c r="M8" s="189"/>
      <c r="N8" s="189"/>
      <c r="O8" s="189"/>
      <c r="P8" s="110" t="s">
        <v>284</v>
      </c>
    </row>
    <row r="9" spans="1:19" x14ac:dyDescent="0.2">
      <c r="A9" s="36">
        <v>3</v>
      </c>
      <c r="B9" s="273" t="s">
        <v>305</v>
      </c>
      <c r="C9" s="361" t="s">
        <v>306</v>
      </c>
      <c r="D9" s="81">
        <v>22475</v>
      </c>
      <c r="E9" s="76">
        <v>631240004</v>
      </c>
      <c r="F9" s="38" t="s">
        <v>268</v>
      </c>
      <c r="G9" s="83" t="s">
        <v>286</v>
      </c>
      <c r="H9" s="32">
        <v>10</v>
      </c>
      <c r="I9" s="33">
        <v>13620</v>
      </c>
      <c r="J9" s="227">
        <f t="shared" si="0"/>
        <v>419.28</v>
      </c>
      <c r="K9" s="192"/>
      <c r="L9" s="192"/>
      <c r="M9" s="192">
        <v>419.28</v>
      </c>
      <c r="N9" s="193"/>
      <c r="O9" s="196"/>
      <c r="P9" s="110" t="s">
        <v>157</v>
      </c>
    </row>
    <row r="10" spans="1:19" x14ac:dyDescent="0.2">
      <c r="A10" s="338">
        <v>4</v>
      </c>
      <c r="B10" s="273" t="s">
        <v>307</v>
      </c>
      <c r="C10" s="361" t="s">
        <v>141</v>
      </c>
      <c r="D10" s="81">
        <v>22664</v>
      </c>
      <c r="E10" s="76">
        <v>631240013</v>
      </c>
      <c r="F10" s="42" t="s">
        <v>268</v>
      </c>
      <c r="G10" s="298" t="s">
        <v>308</v>
      </c>
      <c r="H10" s="275">
        <v>10</v>
      </c>
      <c r="I10" s="51">
        <v>13230</v>
      </c>
      <c r="J10" s="227">
        <f t="shared" si="0"/>
        <v>29.03</v>
      </c>
      <c r="K10" s="192"/>
      <c r="L10" s="192">
        <v>29.03</v>
      </c>
      <c r="M10" s="192"/>
      <c r="N10" s="193"/>
      <c r="O10" s="196"/>
      <c r="P10" s="110" t="s">
        <v>126</v>
      </c>
    </row>
    <row r="11" spans="1:19" x14ac:dyDescent="0.2">
      <c r="A11" s="36">
        <v>5</v>
      </c>
      <c r="B11" s="273" t="s">
        <v>319</v>
      </c>
      <c r="C11" s="361" t="s">
        <v>90</v>
      </c>
      <c r="D11" s="81">
        <v>22791</v>
      </c>
      <c r="E11" s="76">
        <v>631240012</v>
      </c>
      <c r="F11" s="42" t="s">
        <v>268</v>
      </c>
      <c r="G11" s="298" t="s">
        <v>308</v>
      </c>
      <c r="H11" s="275">
        <v>10</v>
      </c>
      <c r="I11" s="51">
        <v>13230</v>
      </c>
      <c r="J11" s="227">
        <f t="shared" ref="J11:J14" si="1">SUM(K11+L11+M11+N11+O11)</f>
        <v>29.03</v>
      </c>
      <c r="K11" s="192"/>
      <c r="L11" s="192">
        <v>29.03</v>
      </c>
      <c r="M11" s="192"/>
      <c r="N11" s="193"/>
      <c r="O11" s="196"/>
      <c r="P11" s="110" t="s">
        <v>126</v>
      </c>
    </row>
    <row r="12" spans="1:19" x14ac:dyDescent="0.2">
      <c r="A12" s="338">
        <v>6</v>
      </c>
      <c r="B12" s="273" t="s">
        <v>563</v>
      </c>
      <c r="C12" s="361" t="s">
        <v>90</v>
      </c>
      <c r="D12" s="81">
        <v>32276</v>
      </c>
      <c r="E12" s="76">
        <v>631240072</v>
      </c>
      <c r="F12" s="37" t="s">
        <v>509</v>
      </c>
      <c r="G12" s="77" t="s">
        <v>543</v>
      </c>
      <c r="H12" s="48">
        <v>10</v>
      </c>
      <c r="I12" s="39">
        <v>13780</v>
      </c>
      <c r="J12" s="227">
        <f t="shared" si="1"/>
        <v>60.59</v>
      </c>
      <c r="K12" s="425"/>
      <c r="L12" s="192"/>
      <c r="M12" s="192">
        <v>60.59</v>
      </c>
      <c r="N12" s="193"/>
      <c r="O12" s="196"/>
      <c r="P12" s="110" t="s">
        <v>544</v>
      </c>
    </row>
    <row r="13" spans="1:19" x14ac:dyDescent="0.2">
      <c r="A13" s="36">
        <v>7</v>
      </c>
      <c r="B13" s="273" t="s">
        <v>564</v>
      </c>
      <c r="C13" s="361" t="s">
        <v>549</v>
      </c>
      <c r="D13" s="81">
        <v>32285</v>
      </c>
      <c r="E13" s="76">
        <v>631240042</v>
      </c>
      <c r="F13" s="37" t="s">
        <v>509</v>
      </c>
      <c r="G13" s="77" t="s">
        <v>543</v>
      </c>
      <c r="H13" s="48">
        <v>10</v>
      </c>
      <c r="I13" s="39">
        <v>13780</v>
      </c>
      <c r="J13" s="227">
        <f t="shared" si="1"/>
        <v>60.42</v>
      </c>
      <c r="K13" s="425"/>
      <c r="L13" s="192"/>
      <c r="M13" s="192">
        <v>60.42</v>
      </c>
      <c r="N13" s="193"/>
      <c r="O13" s="196"/>
      <c r="P13" s="110" t="s">
        <v>544</v>
      </c>
    </row>
    <row r="14" spans="1:19" x14ac:dyDescent="0.2">
      <c r="A14" s="338">
        <v>8</v>
      </c>
      <c r="B14" s="273" t="s">
        <v>602</v>
      </c>
      <c r="C14" s="361" t="s">
        <v>603</v>
      </c>
      <c r="D14" s="81">
        <v>32824</v>
      </c>
      <c r="E14" s="76">
        <v>631240068</v>
      </c>
      <c r="F14" s="420" t="s">
        <v>595</v>
      </c>
      <c r="G14" s="83" t="s">
        <v>130</v>
      </c>
      <c r="H14" s="32">
        <v>10</v>
      </c>
      <c r="I14" s="33">
        <v>13210</v>
      </c>
      <c r="J14" s="227">
        <f t="shared" si="1"/>
        <v>168.97</v>
      </c>
      <c r="K14" s="425"/>
      <c r="L14" s="192">
        <v>168.97</v>
      </c>
      <c r="M14" s="192"/>
      <c r="N14" s="193"/>
      <c r="O14" s="196"/>
      <c r="P14" s="110" t="s">
        <v>312</v>
      </c>
    </row>
    <row r="15" spans="1:19" x14ac:dyDescent="0.2">
      <c r="A15" s="36">
        <v>9</v>
      </c>
      <c r="B15" s="272"/>
      <c r="C15" s="70"/>
      <c r="D15" s="40"/>
      <c r="E15" s="80"/>
      <c r="F15" s="320" t="s">
        <v>626</v>
      </c>
      <c r="G15" s="77" t="s">
        <v>854</v>
      </c>
      <c r="H15" s="48">
        <v>10</v>
      </c>
      <c r="I15" s="39">
        <v>11110</v>
      </c>
      <c r="J15" s="227">
        <f t="shared" si="0"/>
        <v>6979.96</v>
      </c>
      <c r="K15" s="192">
        <v>6979.96</v>
      </c>
      <c r="L15" s="192"/>
      <c r="M15" s="192"/>
      <c r="N15" s="193"/>
      <c r="O15" s="196"/>
      <c r="P15" s="110"/>
    </row>
    <row r="16" spans="1:19" x14ac:dyDescent="0.2">
      <c r="A16" s="338">
        <v>10</v>
      </c>
      <c r="B16" s="272" t="s">
        <v>913</v>
      </c>
      <c r="C16" s="70" t="s">
        <v>366</v>
      </c>
      <c r="D16" s="81">
        <v>58596</v>
      </c>
      <c r="E16" s="76">
        <v>631240105</v>
      </c>
      <c r="F16" s="420" t="s">
        <v>893</v>
      </c>
      <c r="G16" s="83" t="s">
        <v>130</v>
      </c>
      <c r="H16" s="32">
        <v>10</v>
      </c>
      <c r="I16" s="33">
        <v>13210</v>
      </c>
      <c r="J16" s="227">
        <f t="shared" si="0"/>
        <v>158.30000000000001</v>
      </c>
      <c r="K16" s="425"/>
      <c r="L16" s="192">
        <v>158.30000000000001</v>
      </c>
      <c r="M16" s="192"/>
      <c r="N16" s="193"/>
      <c r="O16" s="196"/>
      <c r="P16" s="110" t="s">
        <v>312</v>
      </c>
    </row>
    <row r="17" spans="1:16" x14ac:dyDescent="0.2">
      <c r="A17" s="36">
        <v>11</v>
      </c>
      <c r="B17" s="272" t="s">
        <v>920</v>
      </c>
      <c r="C17" s="272" t="s">
        <v>626</v>
      </c>
      <c r="D17" s="81">
        <v>59156</v>
      </c>
      <c r="E17" s="76">
        <v>631240106</v>
      </c>
      <c r="F17" s="420" t="s">
        <v>893</v>
      </c>
      <c r="G17" s="298" t="s">
        <v>308</v>
      </c>
      <c r="H17" s="275">
        <v>10</v>
      </c>
      <c r="I17" s="51">
        <v>13230</v>
      </c>
      <c r="J17" s="227">
        <f t="shared" ref="J17:J19" si="2">SUM(K17+L17+M17+N17+O17)</f>
        <v>29.03</v>
      </c>
      <c r="K17" s="192"/>
      <c r="L17" s="192">
        <v>29.03</v>
      </c>
      <c r="M17" s="192"/>
      <c r="N17" s="193"/>
      <c r="O17" s="196"/>
      <c r="P17" s="110" t="s">
        <v>126</v>
      </c>
    </row>
    <row r="18" spans="1:16" x14ac:dyDescent="0.2">
      <c r="A18" s="338">
        <v>12</v>
      </c>
      <c r="B18" s="273" t="s">
        <v>931</v>
      </c>
      <c r="C18" s="361" t="s">
        <v>686</v>
      </c>
      <c r="D18" s="81"/>
      <c r="E18" s="76">
        <v>631240109</v>
      </c>
      <c r="F18" s="420" t="s">
        <v>893</v>
      </c>
      <c r="G18" s="83" t="s">
        <v>825</v>
      </c>
      <c r="H18" s="32">
        <v>10</v>
      </c>
      <c r="I18" s="33">
        <v>13250</v>
      </c>
      <c r="J18" s="227">
        <f t="shared" si="2"/>
        <v>13.99</v>
      </c>
      <c r="K18" s="425"/>
      <c r="L18" s="192">
        <v>13.99</v>
      </c>
      <c r="M18" s="192"/>
      <c r="N18" s="193"/>
      <c r="O18" s="196"/>
      <c r="P18" s="110" t="s">
        <v>284</v>
      </c>
    </row>
    <row r="19" spans="1:16" x14ac:dyDescent="0.2">
      <c r="A19" s="36">
        <v>13</v>
      </c>
      <c r="B19" s="272" t="s">
        <v>1085</v>
      </c>
      <c r="C19" s="272" t="s">
        <v>626</v>
      </c>
      <c r="D19" s="81">
        <v>70112</v>
      </c>
      <c r="E19" s="76">
        <v>631240124</v>
      </c>
      <c r="F19" s="42" t="s">
        <v>1058</v>
      </c>
      <c r="G19" s="77" t="s">
        <v>543</v>
      </c>
      <c r="H19" s="275">
        <v>10</v>
      </c>
      <c r="I19" s="51">
        <v>13780</v>
      </c>
      <c r="J19" s="227">
        <f t="shared" si="2"/>
        <v>129.04</v>
      </c>
      <c r="K19" s="192"/>
      <c r="L19" s="192"/>
      <c r="M19" s="192">
        <v>129.04</v>
      </c>
      <c r="N19" s="193"/>
      <c r="O19" s="196"/>
      <c r="P19" s="299" t="s">
        <v>544</v>
      </c>
    </row>
    <row r="20" spans="1:16" ht="13.5" thickBot="1" x14ac:dyDescent="0.25">
      <c r="A20" s="338">
        <v>14</v>
      </c>
      <c r="B20" s="273"/>
      <c r="C20" s="339"/>
      <c r="D20" s="81"/>
      <c r="E20" s="40"/>
      <c r="F20" s="42" t="s">
        <v>1177</v>
      </c>
      <c r="G20" s="77" t="s">
        <v>1047</v>
      </c>
      <c r="H20" s="48">
        <v>10</v>
      </c>
      <c r="I20" s="39">
        <v>11110</v>
      </c>
      <c r="J20" s="227">
        <f t="shared" si="0"/>
        <v>6764.71</v>
      </c>
      <c r="K20" s="192">
        <v>6764.71</v>
      </c>
      <c r="L20" s="192"/>
      <c r="M20" s="192"/>
      <c r="N20" s="193"/>
      <c r="O20" s="196"/>
      <c r="P20" s="299"/>
    </row>
    <row r="21" spans="1:16" ht="13.5" thickBot="1" x14ac:dyDescent="0.25">
      <c r="A21" s="207"/>
      <c r="B21" s="208"/>
      <c r="C21" s="209"/>
      <c r="D21" s="210"/>
      <c r="E21" s="210"/>
      <c r="F21" s="209"/>
      <c r="G21" s="210"/>
      <c r="H21" s="209"/>
      <c r="I21" s="211" t="s">
        <v>47</v>
      </c>
      <c r="J21" s="244">
        <f t="shared" ref="J21:O21" si="3">SUM(J7:J20)</f>
        <v>21520.59</v>
      </c>
      <c r="K21" s="244">
        <f t="shared" si="3"/>
        <v>20394.93</v>
      </c>
      <c r="L21" s="212">
        <f t="shared" si="3"/>
        <v>456.33000000000004</v>
      </c>
      <c r="M21" s="212">
        <f t="shared" si="3"/>
        <v>669.32999999999993</v>
      </c>
      <c r="N21" s="212">
        <f t="shared" si="3"/>
        <v>0</v>
      </c>
      <c r="O21" s="257">
        <f t="shared" si="3"/>
        <v>0</v>
      </c>
      <c r="P21" s="303"/>
    </row>
    <row r="22" spans="1:16" x14ac:dyDescent="0.2">
      <c r="H22" s="2"/>
      <c r="I22" s="2"/>
      <c r="J22" s="2"/>
      <c r="K22" s="2"/>
      <c r="L22" s="2"/>
      <c r="M22" s="2"/>
      <c r="N22" s="2"/>
      <c r="O22" s="2"/>
      <c r="P22" s="102"/>
    </row>
    <row r="23" spans="1:16" x14ac:dyDescent="0.2">
      <c r="H23" s="2"/>
      <c r="I23" s="2"/>
      <c r="J23" s="279"/>
      <c r="K23" s="344"/>
      <c r="L23" s="314"/>
      <c r="M23" s="279"/>
      <c r="N23" s="2"/>
      <c r="O23" s="2"/>
      <c r="P23" s="114"/>
    </row>
    <row r="24" spans="1:16" x14ac:dyDescent="0.2">
      <c r="H24" s="2"/>
      <c r="I24" s="2"/>
      <c r="J24" s="2"/>
      <c r="K24" s="2"/>
      <c r="L24" s="2"/>
      <c r="M24" s="2"/>
      <c r="N24" s="2"/>
      <c r="O24" s="2"/>
    </row>
    <row r="25" spans="1:16" x14ac:dyDescent="0.2">
      <c r="H25" s="2"/>
      <c r="I25" s="2"/>
      <c r="J25" s="2"/>
      <c r="K25" s="2"/>
      <c r="L25" s="2"/>
      <c r="M25" s="2"/>
      <c r="N25" s="2"/>
      <c r="O25" s="2"/>
    </row>
    <row r="26" spans="1:16" x14ac:dyDescent="0.2">
      <c r="H26" s="2"/>
      <c r="I26" s="2"/>
      <c r="J26" s="2"/>
      <c r="K26" s="2"/>
      <c r="L26" s="2"/>
      <c r="M26" s="2"/>
      <c r="N26" s="2"/>
      <c r="O26" s="2"/>
    </row>
    <row r="27" spans="1:16" x14ac:dyDescent="0.2">
      <c r="H27" s="2"/>
      <c r="I27" s="2"/>
      <c r="J27" s="2"/>
      <c r="K27" s="2"/>
      <c r="L27" s="2"/>
      <c r="M27" s="2"/>
      <c r="N27" s="2"/>
      <c r="O27" s="2"/>
    </row>
    <row r="28" spans="1:16" x14ac:dyDescent="0.2">
      <c r="H28" s="2"/>
      <c r="I28" s="2"/>
      <c r="J28" s="2"/>
      <c r="K28" s="2"/>
      <c r="L28" s="2"/>
      <c r="M28" s="2"/>
      <c r="N28" s="2"/>
      <c r="O28" s="2"/>
    </row>
    <row r="29" spans="1:16" x14ac:dyDescent="0.2">
      <c r="H29" s="2"/>
      <c r="I29" s="2"/>
      <c r="J29" s="2"/>
      <c r="K29" s="2"/>
      <c r="L29" s="2"/>
      <c r="M29" s="2"/>
      <c r="N29" s="2"/>
      <c r="O29" s="2"/>
    </row>
    <row r="30" spans="1:16" x14ac:dyDescent="0.2">
      <c r="H30" s="2"/>
      <c r="I30" s="2"/>
      <c r="J30" s="2"/>
      <c r="K30" s="2"/>
      <c r="L30" s="2"/>
      <c r="M30" s="2"/>
      <c r="N30" s="2"/>
      <c r="O30" s="2"/>
    </row>
    <row r="31" spans="1:16" x14ac:dyDescent="0.2">
      <c r="H31" s="2"/>
      <c r="I31" s="2"/>
      <c r="J31" s="2"/>
      <c r="K31" s="2"/>
      <c r="L31" s="2"/>
      <c r="M31" s="2"/>
      <c r="N31" s="2"/>
      <c r="O31" s="2"/>
    </row>
    <row r="32" spans="1:16" x14ac:dyDescent="0.2">
      <c r="H32" s="2"/>
      <c r="I32" s="2"/>
      <c r="J32" s="2"/>
      <c r="K32" s="2"/>
      <c r="L32" s="2"/>
      <c r="M32" s="2"/>
      <c r="N32" s="2"/>
      <c r="O32" s="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ht="13.5" customHeight="1" x14ac:dyDescent="0.2"/>
    <row r="140" s="2" customFormat="1" ht="13.5" customHeight="1" x14ac:dyDescent="0.2"/>
    <row r="141" s="2" customFormat="1" ht="13.5" customHeight="1" x14ac:dyDescent="0.2"/>
    <row r="142" s="2" customFormat="1" ht="13.5" customHeight="1" x14ac:dyDescent="0.2"/>
    <row r="143" s="2" customFormat="1" ht="13.5" customHeight="1" x14ac:dyDescent="0.2"/>
    <row r="144" s="2" customFormat="1" ht="13.5" customHeight="1" x14ac:dyDescent="0.2"/>
    <row r="145" s="2" customFormat="1" ht="13.5" customHeight="1" x14ac:dyDescent="0.2"/>
    <row r="146" s="2" customFormat="1" ht="13.5" customHeight="1" x14ac:dyDescent="0.2"/>
    <row r="147" s="2" customFormat="1" ht="13.5" customHeight="1" x14ac:dyDescent="0.2"/>
    <row r="148" s="2" customFormat="1" ht="13.5" customHeight="1" x14ac:dyDescent="0.2"/>
    <row r="149" s="2" customFormat="1" ht="13.5" customHeight="1" x14ac:dyDescent="0.2"/>
    <row r="150" s="2" customFormat="1" ht="13.5" customHeight="1" x14ac:dyDescent="0.2"/>
    <row r="151" s="2" customFormat="1" ht="13.5" customHeight="1" x14ac:dyDescent="0.2"/>
    <row r="152" s="2" customFormat="1" ht="13.5" customHeight="1" x14ac:dyDescent="0.2"/>
    <row r="153" s="2" customFormat="1" ht="13.5" customHeight="1" x14ac:dyDescent="0.2"/>
    <row r="154" s="2" customFormat="1" ht="13.5" customHeight="1" x14ac:dyDescent="0.2"/>
    <row r="155" s="2" customFormat="1" ht="13.5" customHeight="1" x14ac:dyDescent="0.2"/>
    <row r="156" s="2" customFormat="1" ht="13.5" customHeight="1" x14ac:dyDescent="0.2"/>
    <row r="157" s="2" customFormat="1" ht="13.5" customHeight="1" x14ac:dyDescent="0.2"/>
    <row r="158" s="2" customFormat="1" ht="13.5" customHeight="1" x14ac:dyDescent="0.2"/>
    <row r="159" s="2" customFormat="1" ht="13.5" customHeight="1" x14ac:dyDescent="0.2"/>
    <row r="160" s="2" customFormat="1" ht="13.5" customHeight="1" x14ac:dyDescent="0.2"/>
    <row r="161" s="2" customFormat="1" ht="13.5" customHeight="1" x14ac:dyDescent="0.2"/>
    <row r="162" s="2" customFormat="1" ht="13.5" customHeight="1" x14ac:dyDescent="0.2"/>
    <row r="163" s="2" customFormat="1" ht="13.5" customHeight="1" x14ac:dyDescent="0.2"/>
    <row r="164" s="2" customFormat="1" ht="13.5" customHeight="1" x14ac:dyDescent="0.2"/>
    <row r="165" s="2" customFormat="1" ht="13.5" customHeight="1" x14ac:dyDescent="0.2"/>
    <row r="166" s="2" customFormat="1" ht="13.5" customHeight="1" x14ac:dyDescent="0.2"/>
    <row r="167" s="2" customFormat="1" ht="13.5" customHeight="1" x14ac:dyDescent="0.2"/>
    <row r="168" s="2" customFormat="1" ht="13.5" customHeight="1" x14ac:dyDescent="0.2"/>
    <row r="169" s="2" customFormat="1" ht="13.5" customHeight="1" x14ac:dyDescent="0.2"/>
    <row r="170" s="2" customFormat="1" ht="13.5" customHeight="1" x14ac:dyDescent="0.2"/>
    <row r="171" s="2" customFormat="1" ht="13.5" customHeight="1" x14ac:dyDescent="0.2"/>
    <row r="172" s="2" customFormat="1" ht="13.5" customHeight="1" x14ac:dyDescent="0.2"/>
    <row r="173" s="2" customFormat="1" ht="13.5" customHeight="1" x14ac:dyDescent="0.2"/>
    <row r="174" s="2" customFormat="1" ht="13.5" customHeight="1" x14ac:dyDescent="0.2"/>
    <row r="175" s="2" customFormat="1" ht="13.5" customHeight="1" x14ac:dyDescent="0.2"/>
    <row r="176" s="2" customFormat="1" ht="13.5" customHeight="1" x14ac:dyDescent="0.2"/>
    <row r="177" s="2" customFormat="1" ht="13.5" customHeight="1" x14ac:dyDescent="0.2"/>
    <row r="178" s="2" customFormat="1" ht="13.5" customHeight="1" x14ac:dyDescent="0.2"/>
    <row r="179" s="2" customFormat="1" ht="13.5" customHeight="1" x14ac:dyDescent="0.2"/>
    <row r="180" s="2" customFormat="1" ht="13.5" customHeight="1" x14ac:dyDescent="0.2"/>
    <row r="181" s="2" customFormat="1" ht="13.5" customHeight="1" x14ac:dyDescent="0.2"/>
    <row r="182" s="2" customFormat="1" ht="13.5" customHeight="1" x14ac:dyDescent="0.2"/>
    <row r="183" s="2" customFormat="1" ht="13.5" customHeight="1" x14ac:dyDescent="0.2"/>
    <row r="184" s="2" customFormat="1" ht="13.5" customHeight="1" x14ac:dyDescent="0.2"/>
    <row r="185" s="2" customFormat="1" ht="13.5" customHeight="1" x14ac:dyDescent="0.2"/>
    <row r="186" s="2" customFormat="1" ht="13.5" customHeight="1" x14ac:dyDescent="0.2"/>
    <row r="187" s="2" customFormat="1" ht="13.5" customHeight="1" x14ac:dyDescent="0.2"/>
    <row r="188" s="2" customFormat="1" ht="13.5" customHeight="1" x14ac:dyDescent="0.2"/>
    <row r="189" s="2" customFormat="1" ht="13.5" customHeight="1" x14ac:dyDescent="0.2"/>
    <row r="190" s="2" customFormat="1" ht="13.5" customHeight="1" x14ac:dyDescent="0.2"/>
    <row r="191" s="2" customFormat="1" ht="13.5" customHeight="1" x14ac:dyDescent="0.2"/>
    <row r="192" s="2" customFormat="1" ht="13.5" customHeight="1" x14ac:dyDescent="0.2"/>
    <row r="193" s="2" customFormat="1" ht="13.5" customHeight="1" x14ac:dyDescent="0.2"/>
    <row r="194" s="2" customFormat="1" ht="13.5" customHeight="1" x14ac:dyDescent="0.2"/>
    <row r="195" s="2" customFormat="1" ht="13.5" customHeight="1" x14ac:dyDescent="0.2"/>
    <row r="196" s="2" customFormat="1" ht="13.5" customHeight="1" x14ac:dyDescent="0.2"/>
    <row r="197" s="2" customFormat="1" ht="13.5" customHeight="1" x14ac:dyDescent="0.2"/>
    <row r="198" s="2" customFormat="1" ht="13.5" customHeight="1" x14ac:dyDescent="0.2"/>
    <row r="199" s="2" customFormat="1" ht="13.5" customHeight="1" x14ac:dyDescent="0.2"/>
    <row r="200" s="2" customFormat="1" ht="13.5" customHeight="1" x14ac:dyDescent="0.2"/>
    <row r="201" s="2" customFormat="1" ht="13.5" customHeight="1" x14ac:dyDescent="0.2"/>
    <row r="202" s="2" customFormat="1" ht="13.5" customHeight="1" x14ac:dyDescent="0.2"/>
    <row r="203" s="2" customFormat="1" ht="13.5" customHeight="1" x14ac:dyDescent="0.2"/>
    <row r="204" s="2" customFormat="1" ht="13.5" customHeight="1" x14ac:dyDescent="0.2"/>
    <row r="205" s="2" customFormat="1" ht="13.5" customHeight="1" x14ac:dyDescent="0.2"/>
    <row r="206" s="2" customFormat="1" ht="13.5" customHeight="1" x14ac:dyDescent="0.2"/>
    <row r="207" s="2" customFormat="1" ht="13.5" customHeight="1" x14ac:dyDescent="0.2"/>
    <row r="208" s="2" customFormat="1" ht="13.5" customHeigh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pans="11:11" s="2" customFormat="1" x14ac:dyDescent="0.2"/>
    <row r="322" spans="11:11" s="2" customFormat="1" x14ac:dyDescent="0.2"/>
    <row r="323" spans="11:11" s="2" customFormat="1" x14ac:dyDescent="0.2">
      <c r="K323" s="14"/>
    </row>
    <row r="324" spans="11:11" s="2" customFormat="1" x14ac:dyDescent="0.2"/>
    <row r="325" spans="11:11" s="2" customFormat="1" x14ac:dyDescent="0.2"/>
    <row r="326" spans="11:11" s="2" customFormat="1" x14ac:dyDescent="0.2"/>
    <row r="327" spans="11:11" s="2" customFormat="1" x14ac:dyDescent="0.2"/>
    <row r="328" spans="11:11" s="2" customFormat="1" x14ac:dyDescent="0.2"/>
    <row r="329" spans="11:11" s="2" customFormat="1" x14ac:dyDescent="0.2"/>
    <row r="330" spans="11:11" s="2" customFormat="1" x14ac:dyDescent="0.2"/>
    <row r="331" spans="11:11" s="2" customFormat="1" x14ac:dyDescent="0.2"/>
    <row r="332" spans="11:11" s="2" customFormat="1" x14ac:dyDescent="0.2"/>
    <row r="333" spans="11:11" s="2" customFormat="1" x14ac:dyDescent="0.2"/>
    <row r="334" spans="11:11" s="2" customFormat="1" x14ac:dyDescent="0.2"/>
    <row r="335" spans="11:11" s="2" customFormat="1" x14ac:dyDescent="0.2"/>
    <row r="336" spans="11:11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pans="1:7" s="2" customFormat="1" x14ac:dyDescent="0.2">
      <c r="B401" s="90"/>
      <c r="D401" s="3"/>
      <c r="E401" s="3"/>
      <c r="G401" s="3"/>
    </row>
    <row r="402" spans="1:7" s="2" customFormat="1" x14ac:dyDescent="0.2">
      <c r="B402" s="90"/>
      <c r="D402" s="3"/>
      <c r="E402" s="3"/>
      <c r="G402" s="3"/>
    </row>
    <row r="403" spans="1:7" s="2" customFormat="1" x14ac:dyDescent="0.2">
      <c r="B403" s="108"/>
      <c r="C403" s="14"/>
      <c r="D403" s="3"/>
      <c r="E403" s="3"/>
      <c r="G403" s="3"/>
    </row>
    <row r="404" spans="1:7" s="2" customFormat="1" x14ac:dyDescent="0.2">
      <c r="A404" s="14"/>
      <c r="B404" s="90"/>
      <c r="D404" s="3"/>
      <c r="E404" s="3"/>
      <c r="G404" s="3"/>
    </row>
    <row r="405" spans="1:7" s="2" customFormat="1" x14ac:dyDescent="0.2">
      <c r="B405" s="90"/>
      <c r="D405" s="3"/>
      <c r="E405" s="3"/>
      <c r="G405" s="3"/>
    </row>
    <row r="406" spans="1:7" s="2" customFormat="1" x14ac:dyDescent="0.2">
      <c r="B406" s="90"/>
      <c r="D406" s="3"/>
      <c r="E406" s="3"/>
      <c r="G406" s="3"/>
    </row>
    <row r="407" spans="1:7" s="2" customFormat="1" x14ac:dyDescent="0.2">
      <c r="B407" s="90"/>
      <c r="D407" s="3"/>
      <c r="E407" s="3"/>
      <c r="G407" s="3"/>
    </row>
    <row r="408" spans="1:7" s="2" customFormat="1" x14ac:dyDescent="0.2">
      <c r="B408" s="90"/>
      <c r="D408" s="3"/>
      <c r="E408" s="3"/>
      <c r="G408" s="3"/>
    </row>
    <row r="409" spans="1:7" s="2" customFormat="1" x14ac:dyDescent="0.2">
      <c r="B409" s="90"/>
      <c r="D409" s="3"/>
      <c r="E409" s="3"/>
      <c r="G409" s="3"/>
    </row>
    <row r="410" spans="1:7" s="2" customFormat="1" x14ac:dyDescent="0.2">
      <c r="B410" s="90"/>
      <c r="D410" s="3"/>
      <c r="E410" s="3"/>
      <c r="G410" s="3"/>
    </row>
    <row r="411" spans="1:7" s="2" customFormat="1" x14ac:dyDescent="0.2">
      <c r="B411" s="90"/>
      <c r="D411" s="3"/>
      <c r="E411" s="3"/>
      <c r="G411" s="3"/>
    </row>
    <row r="412" spans="1:7" s="2" customFormat="1" x14ac:dyDescent="0.2">
      <c r="B412" s="90"/>
      <c r="D412" s="3"/>
      <c r="E412" s="3"/>
      <c r="G412" s="3"/>
    </row>
    <row r="413" spans="1:7" s="2" customFormat="1" x14ac:dyDescent="0.2">
      <c r="B413" s="90"/>
      <c r="D413" s="3"/>
      <c r="E413" s="3"/>
      <c r="G413" s="3"/>
    </row>
    <row r="414" spans="1:7" s="2" customFormat="1" x14ac:dyDescent="0.2">
      <c r="B414" s="90"/>
      <c r="D414" s="3"/>
      <c r="E414" s="3"/>
      <c r="G414" s="3"/>
    </row>
    <row r="415" spans="1:7" s="2" customFormat="1" x14ac:dyDescent="0.2">
      <c r="B415" s="90"/>
      <c r="D415" s="3"/>
      <c r="E415" s="3"/>
      <c r="G415" s="3"/>
    </row>
    <row r="416" spans="1:7" s="2" customFormat="1" x14ac:dyDescent="0.2">
      <c r="B416" s="90"/>
      <c r="D416" s="3"/>
      <c r="E416" s="3"/>
      <c r="G416" s="3"/>
    </row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pans="8:15" s="2" customFormat="1" x14ac:dyDescent="0.2"/>
    <row r="610" spans="8:15" s="2" customFormat="1" x14ac:dyDescent="0.2"/>
    <row r="611" spans="8:15" s="2" customFormat="1" x14ac:dyDescent="0.2"/>
    <row r="612" spans="8:15" s="2" customFormat="1" x14ac:dyDescent="0.2">
      <c r="H612" s="11"/>
      <c r="I612" s="11"/>
      <c r="J612" s="11"/>
      <c r="K612" s="11"/>
      <c r="L612" s="11"/>
      <c r="M612" s="11"/>
      <c r="N612" s="11"/>
      <c r="O612" s="13"/>
    </row>
    <row r="613" spans="8:15" s="2" customFormat="1" x14ac:dyDescent="0.2">
      <c r="H613" s="11"/>
      <c r="I613" s="11"/>
      <c r="J613" s="11"/>
      <c r="K613" s="11"/>
      <c r="L613" s="11"/>
      <c r="M613" s="11"/>
      <c r="N613" s="11"/>
      <c r="O613" s="13"/>
    </row>
    <row r="614" spans="8:15" s="2" customFormat="1" x14ac:dyDescent="0.2">
      <c r="H614" s="11"/>
      <c r="I614" s="11"/>
      <c r="J614" s="11"/>
      <c r="K614" s="11"/>
      <c r="L614" s="11"/>
      <c r="M614" s="11"/>
      <c r="N614" s="11"/>
      <c r="O614" s="13"/>
    </row>
    <row r="615" spans="8:15" s="2" customFormat="1" x14ac:dyDescent="0.2">
      <c r="H615" s="11"/>
      <c r="I615" s="11"/>
      <c r="J615" s="11"/>
      <c r="K615" s="11"/>
      <c r="L615" s="11"/>
      <c r="M615" s="11"/>
      <c r="N615" s="11"/>
      <c r="O615" s="13"/>
    </row>
    <row r="616" spans="8:15" s="2" customFormat="1" x14ac:dyDescent="0.2">
      <c r="H616" s="11"/>
      <c r="I616" s="11"/>
      <c r="J616" s="11"/>
      <c r="K616" s="11"/>
      <c r="L616" s="11"/>
      <c r="M616" s="11"/>
      <c r="N616" s="11"/>
      <c r="O616" s="13"/>
    </row>
    <row r="617" spans="8:15" s="2" customFormat="1" x14ac:dyDescent="0.2">
      <c r="H617" s="11"/>
      <c r="I617" s="11"/>
      <c r="J617" s="11"/>
      <c r="K617" s="11"/>
      <c r="L617" s="11"/>
      <c r="M617" s="11"/>
      <c r="N617" s="11"/>
      <c r="O617" s="13"/>
    </row>
    <row r="618" spans="8:15" s="2" customFormat="1" x14ac:dyDescent="0.2">
      <c r="H618" s="11"/>
      <c r="I618" s="11"/>
      <c r="J618" s="11"/>
      <c r="K618" s="11"/>
      <c r="L618" s="11"/>
      <c r="M618" s="11"/>
      <c r="N618" s="11"/>
      <c r="O618" s="13"/>
    </row>
    <row r="619" spans="8:15" s="2" customFormat="1" x14ac:dyDescent="0.2">
      <c r="H619" s="11"/>
      <c r="I619" s="11"/>
      <c r="J619" s="11"/>
      <c r="K619" s="11"/>
      <c r="L619" s="11"/>
      <c r="M619" s="11"/>
      <c r="N619" s="11"/>
      <c r="O619" s="13"/>
    </row>
    <row r="620" spans="8:15" s="2" customFormat="1" x14ac:dyDescent="0.2">
      <c r="H620" s="11"/>
      <c r="I620" s="11"/>
      <c r="J620" s="11"/>
      <c r="K620" s="11"/>
      <c r="L620" s="11"/>
      <c r="M620" s="11"/>
      <c r="N620" s="11"/>
      <c r="O620" s="13"/>
    </row>
    <row r="621" spans="8:15" s="2" customFormat="1" x14ac:dyDescent="0.2">
      <c r="H621" s="11"/>
      <c r="I621" s="11"/>
      <c r="J621" s="11"/>
      <c r="K621" s="11"/>
      <c r="L621" s="11"/>
      <c r="M621" s="11"/>
      <c r="N621" s="11"/>
      <c r="O621" s="13"/>
    </row>
    <row r="622" spans="8:15" s="2" customFormat="1" x14ac:dyDescent="0.2">
      <c r="H622" s="11"/>
      <c r="I622" s="11"/>
      <c r="J622" s="11"/>
      <c r="K622" s="11"/>
      <c r="L622" s="11"/>
      <c r="M622" s="11"/>
      <c r="N622" s="11"/>
      <c r="O622" s="13"/>
    </row>
    <row r="623" spans="8:15" s="2" customFormat="1" x14ac:dyDescent="0.2">
      <c r="H623" s="11"/>
      <c r="I623" s="11"/>
      <c r="J623" s="11"/>
      <c r="K623" s="11"/>
      <c r="L623" s="11"/>
      <c r="M623" s="11"/>
      <c r="N623" s="11"/>
      <c r="O623" s="13"/>
    </row>
    <row r="624" spans="8:15" s="2" customFormat="1" x14ac:dyDescent="0.2">
      <c r="H624" s="11"/>
      <c r="I624" s="11"/>
      <c r="J624" s="11"/>
      <c r="K624" s="11"/>
      <c r="L624" s="11"/>
      <c r="M624" s="11"/>
      <c r="N624" s="11"/>
      <c r="O624" s="13"/>
    </row>
    <row r="625" spans="8:15" s="2" customFormat="1" x14ac:dyDescent="0.2">
      <c r="H625" s="11"/>
      <c r="I625" s="11"/>
      <c r="J625" s="11"/>
      <c r="K625" s="11"/>
      <c r="L625" s="11"/>
      <c r="M625" s="11"/>
      <c r="N625" s="11"/>
      <c r="O625" s="13"/>
    </row>
    <row r="626" spans="8:15" s="2" customFormat="1" x14ac:dyDescent="0.2">
      <c r="H626" s="11"/>
      <c r="I626" s="11"/>
      <c r="J626" s="11"/>
      <c r="K626" s="11"/>
      <c r="L626" s="11"/>
      <c r="M626" s="11"/>
      <c r="N626" s="11"/>
      <c r="O626" s="13"/>
    </row>
    <row r="627" spans="8:15" s="2" customFormat="1" x14ac:dyDescent="0.2">
      <c r="H627" s="11"/>
      <c r="I627" s="11"/>
      <c r="J627" s="11"/>
      <c r="K627" s="11"/>
      <c r="L627" s="11"/>
      <c r="M627" s="11"/>
      <c r="N627" s="11"/>
      <c r="O627" s="13"/>
    </row>
    <row r="628" spans="8:15" s="2" customFormat="1" x14ac:dyDescent="0.2">
      <c r="H628" s="11"/>
      <c r="I628" s="11"/>
      <c r="J628" s="11"/>
      <c r="K628" s="11"/>
      <c r="L628" s="11"/>
      <c r="M628" s="11"/>
      <c r="N628" s="11"/>
      <c r="O628" s="13"/>
    </row>
    <row r="629" spans="8:15" s="2" customFormat="1" x14ac:dyDescent="0.2">
      <c r="H629" s="11"/>
      <c r="I629" s="11"/>
      <c r="J629" s="11"/>
      <c r="K629" s="11"/>
      <c r="L629" s="11"/>
      <c r="M629" s="11"/>
      <c r="N629" s="11"/>
      <c r="O629" s="13"/>
    </row>
    <row r="630" spans="8:15" s="2" customFormat="1" x14ac:dyDescent="0.2">
      <c r="H630" s="11"/>
      <c r="I630" s="11"/>
      <c r="J630" s="11"/>
      <c r="K630" s="11"/>
      <c r="L630" s="11"/>
      <c r="M630" s="11"/>
      <c r="N630" s="11"/>
      <c r="O630" s="13"/>
    </row>
    <row r="631" spans="8:15" s="2" customFormat="1" x14ac:dyDescent="0.2">
      <c r="H631" s="11"/>
      <c r="I631" s="11"/>
      <c r="J631" s="11"/>
      <c r="K631" s="11"/>
      <c r="L631" s="11"/>
      <c r="M631" s="11"/>
      <c r="N631" s="11"/>
      <c r="O631" s="13"/>
    </row>
    <row r="632" spans="8:15" s="2" customFormat="1" x14ac:dyDescent="0.2">
      <c r="H632" s="11"/>
      <c r="I632" s="11"/>
      <c r="J632" s="11"/>
      <c r="K632" s="11"/>
      <c r="L632" s="11"/>
      <c r="M632" s="11"/>
      <c r="N632" s="11"/>
      <c r="O632" s="13"/>
    </row>
    <row r="633" spans="8:15" s="2" customFormat="1" x14ac:dyDescent="0.2">
      <c r="H633" s="11"/>
      <c r="I633" s="11"/>
      <c r="J633" s="11"/>
      <c r="K633" s="11"/>
      <c r="L633" s="11"/>
      <c r="M633" s="11"/>
      <c r="N633" s="11"/>
      <c r="O633" s="13"/>
    </row>
    <row r="634" spans="8:15" s="2" customFormat="1" x14ac:dyDescent="0.2">
      <c r="H634" s="11"/>
      <c r="I634" s="11"/>
      <c r="J634" s="11"/>
      <c r="K634" s="11"/>
      <c r="L634" s="11"/>
      <c r="M634" s="11"/>
      <c r="N634" s="11"/>
      <c r="O634" s="13"/>
    </row>
    <row r="635" spans="8:15" s="2" customFormat="1" x14ac:dyDescent="0.2">
      <c r="H635" s="11"/>
      <c r="I635" s="11"/>
      <c r="J635" s="11"/>
      <c r="K635" s="11"/>
      <c r="L635" s="11"/>
      <c r="M635" s="11"/>
      <c r="N635" s="11"/>
      <c r="O635" s="13"/>
    </row>
    <row r="636" spans="8:15" s="2" customFormat="1" x14ac:dyDescent="0.2">
      <c r="H636" s="11"/>
      <c r="I636" s="11"/>
      <c r="J636" s="11"/>
      <c r="K636" s="11"/>
      <c r="L636" s="11"/>
      <c r="M636" s="11"/>
      <c r="N636" s="11"/>
      <c r="O636" s="13"/>
    </row>
    <row r="637" spans="8:15" s="2" customFormat="1" x14ac:dyDescent="0.2">
      <c r="H637" s="11"/>
      <c r="I637" s="11"/>
      <c r="J637" s="11"/>
      <c r="K637" s="11"/>
      <c r="L637" s="11"/>
      <c r="M637" s="11"/>
      <c r="N637" s="11"/>
      <c r="O637" s="13"/>
    </row>
    <row r="638" spans="8:15" s="2" customFormat="1" x14ac:dyDescent="0.2">
      <c r="H638" s="11"/>
      <c r="I638" s="11"/>
      <c r="J638" s="11"/>
      <c r="K638" s="11"/>
      <c r="L638" s="11"/>
      <c r="M638" s="11"/>
      <c r="N638" s="11"/>
      <c r="O638" s="13"/>
    </row>
    <row r="639" spans="8:15" s="2" customFormat="1" x14ac:dyDescent="0.2">
      <c r="H639" s="11"/>
      <c r="I639" s="11"/>
      <c r="J639" s="11"/>
      <c r="K639" s="11"/>
      <c r="L639" s="11"/>
      <c r="M639" s="11"/>
      <c r="N639" s="11"/>
      <c r="O639" s="13"/>
    </row>
    <row r="640" spans="8:15" s="2" customFormat="1" x14ac:dyDescent="0.2">
      <c r="H640" s="11"/>
      <c r="I640" s="11"/>
      <c r="J640" s="11"/>
      <c r="K640" s="11"/>
      <c r="L640" s="11"/>
      <c r="M640" s="11"/>
      <c r="N640" s="11"/>
      <c r="O640" s="13"/>
    </row>
    <row r="641" spans="8:15" s="2" customFormat="1" x14ac:dyDescent="0.2">
      <c r="H641" s="11"/>
      <c r="I641" s="11"/>
      <c r="J641" s="11"/>
      <c r="K641" s="11"/>
      <c r="L641" s="11"/>
      <c r="M641" s="11"/>
      <c r="N641" s="11"/>
      <c r="O641" s="13"/>
    </row>
    <row r="642" spans="8:15" s="2" customFormat="1" x14ac:dyDescent="0.2">
      <c r="H642" s="11"/>
      <c r="I642" s="11"/>
      <c r="J642" s="11"/>
      <c r="K642" s="11"/>
      <c r="L642" s="11"/>
      <c r="M642" s="11"/>
      <c r="N642" s="11"/>
      <c r="O642" s="13"/>
    </row>
    <row r="643" spans="8:15" s="2" customFormat="1" x14ac:dyDescent="0.2">
      <c r="H643" s="11"/>
      <c r="I643" s="11"/>
      <c r="J643" s="11"/>
      <c r="K643" s="11"/>
      <c r="L643" s="11"/>
      <c r="M643" s="11"/>
      <c r="N643" s="11"/>
      <c r="O643" s="13"/>
    </row>
    <row r="644" spans="8:15" s="2" customFormat="1" x14ac:dyDescent="0.2">
      <c r="H644" s="11"/>
      <c r="I644" s="11"/>
      <c r="J644" s="11"/>
      <c r="K644" s="11"/>
      <c r="L644" s="11"/>
      <c r="M644" s="11"/>
      <c r="N644" s="11"/>
      <c r="O644" s="13"/>
    </row>
    <row r="645" spans="8:15" s="2" customFormat="1" x14ac:dyDescent="0.2">
      <c r="H645" s="11"/>
      <c r="I645" s="11"/>
      <c r="J645" s="11"/>
      <c r="K645" s="11"/>
      <c r="L645" s="11"/>
      <c r="M645" s="11"/>
      <c r="N645" s="11"/>
      <c r="O645" s="13"/>
    </row>
    <row r="646" spans="8:15" s="2" customFormat="1" x14ac:dyDescent="0.2">
      <c r="H646" s="11"/>
      <c r="I646" s="11"/>
      <c r="J646" s="11"/>
      <c r="K646" s="11"/>
      <c r="L646" s="11"/>
      <c r="M646" s="11"/>
      <c r="N646" s="11"/>
      <c r="O646" s="13"/>
    </row>
    <row r="647" spans="8:15" s="2" customFormat="1" x14ac:dyDescent="0.2">
      <c r="H647" s="11"/>
      <c r="I647" s="11"/>
      <c r="J647" s="11"/>
      <c r="K647" s="11"/>
      <c r="L647" s="11"/>
      <c r="M647" s="11"/>
      <c r="N647" s="11"/>
      <c r="O647" s="13"/>
    </row>
    <row r="648" spans="8:15" s="2" customFormat="1" x14ac:dyDescent="0.2">
      <c r="H648" s="11"/>
      <c r="I648" s="11"/>
      <c r="J648" s="11"/>
      <c r="K648" s="11"/>
      <c r="L648" s="11"/>
      <c r="M648" s="11"/>
      <c r="N648" s="11"/>
      <c r="O648" s="13"/>
    </row>
    <row r="649" spans="8:15" s="2" customFormat="1" x14ac:dyDescent="0.2">
      <c r="H649" s="11"/>
      <c r="I649" s="11"/>
      <c r="J649" s="11"/>
      <c r="K649" s="11"/>
      <c r="L649" s="11"/>
      <c r="M649" s="11"/>
      <c r="N649" s="11"/>
      <c r="O649" s="13"/>
    </row>
    <row r="650" spans="8:15" s="2" customFormat="1" x14ac:dyDescent="0.2">
      <c r="H650" s="11"/>
      <c r="I650" s="11"/>
      <c r="J650" s="11"/>
      <c r="K650" s="11"/>
      <c r="L650" s="11"/>
      <c r="M650" s="11"/>
      <c r="N650" s="11"/>
      <c r="O650" s="13"/>
    </row>
    <row r="651" spans="8:15" s="2" customFormat="1" x14ac:dyDescent="0.2">
      <c r="H651" s="11"/>
      <c r="I651" s="11"/>
      <c r="J651" s="11"/>
      <c r="K651" s="11"/>
      <c r="L651" s="11"/>
      <c r="M651" s="11"/>
      <c r="N651" s="11"/>
      <c r="O651" s="13"/>
    </row>
    <row r="652" spans="8:15" s="2" customFormat="1" x14ac:dyDescent="0.2">
      <c r="H652" s="11"/>
      <c r="I652" s="11"/>
      <c r="J652" s="11"/>
      <c r="K652" s="11"/>
      <c r="L652" s="11"/>
      <c r="M652" s="11"/>
      <c r="N652" s="11"/>
      <c r="O652" s="13"/>
    </row>
    <row r="653" spans="8:15" s="2" customFormat="1" x14ac:dyDescent="0.2">
      <c r="H653" s="11"/>
      <c r="I653" s="11"/>
      <c r="J653" s="11"/>
      <c r="K653" s="11"/>
      <c r="L653" s="11"/>
      <c r="M653" s="11"/>
      <c r="N653" s="11"/>
      <c r="O653" s="13"/>
    </row>
    <row r="654" spans="8:15" s="2" customFormat="1" x14ac:dyDescent="0.2">
      <c r="H654" s="11"/>
      <c r="I654" s="11"/>
      <c r="J654" s="11"/>
      <c r="K654" s="11"/>
      <c r="L654" s="11"/>
      <c r="M654" s="11"/>
      <c r="N654" s="11"/>
      <c r="O654" s="13"/>
    </row>
    <row r="655" spans="8:15" s="2" customFormat="1" x14ac:dyDescent="0.2">
      <c r="H655" s="11"/>
      <c r="I655" s="11"/>
      <c r="J655" s="11"/>
      <c r="K655" s="11"/>
      <c r="L655" s="11"/>
      <c r="M655" s="11"/>
      <c r="N655" s="11"/>
      <c r="O655" s="13"/>
    </row>
    <row r="656" spans="8:15" s="2" customFormat="1" x14ac:dyDescent="0.2">
      <c r="H656" s="11"/>
      <c r="I656" s="11"/>
      <c r="J656" s="11"/>
      <c r="K656" s="11"/>
      <c r="L656" s="11"/>
      <c r="M656" s="11"/>
      <c r="N656" s="11"/>
      <c r="O656" s="13"/>
    </row>
    <row r="657" spans="8:15" s="2" customFormat="1" x14ac:dyDescent="0.2">
      <c r="H657" s="11"/>
      <c r="I657" s="11"/>
      <c r="J657" s="11"/>
      <c r="K657" s="11"/>
      <c r="L657" s="11"/>
      <c r="M657" s="11"/>
      <c r="N657" s="11"/>
      <c r="O657" s="13"/>
    </row>
    <row r="658" spans="8:15" s="2" customFormat="1" x14ac:dyDescent="0.2">
      <c r="H658" s="11"/>
      <c r="I658" s="11"/>
      <c r="J658" s="11"/>
      <c r="K658" s="11"/>
      <c r="L658" s="11"/>
      <c r="M658" s="11"/>
      <c r="N658" s="11"/>
      <c r="O658" s="13"/>
    </row>
    <row r="659" spans="8:15" s="2" customFormat="1" x14ac:dyDescent="0.2">
      <c r="H659" s="11"/>
      <c r="I659" s="11"/>
      <c r="J659" s="11"/>
      <c r="K659" s="11"/>
      <c r="L659" s="11"/>
      <c r="M659" s="11"/>
      <c r="N659" s="11"/>
      <c r="O659" s="13"/>
    </row>
    <row r="660" spans="8:15" s="2" customFormat="1" x14ac:dyDescent="0.2">
      <c r="H660" s="11"/>
      <c r="I660" s="11"/>
      <c r="J660" s="11"/>
      <c r="K660" s="11"/>
      <c r="L660" s="11"/>
      <c r="M660" s="11"/>
      <c r="N660" s="11"/>
      <c r="O660" s="13"/>
    </row>
    <row r="661" spans="8:15" s="2" customFormat="1" x14ac:dyDescent="0.2">
      <c r="H661" s="11"/>
      <c r="I661" s="11"/>
      <c r="J661" s="11"/>
      <c r="K661" s="11"/>
      <c r="L661" s="11"/>
      <c r="M661" s="11"/>
      <c r="N661" s="11"/>
      <c r="O661" s="13"/>
    </row>
    <row r="662" spans="8:15" s="2" customFormat="1" x14ac:dyDescent="0.2">
      <c r="H662" s="11"/>
      <c r="I662" s="11"/>
      <c r="J662" s="11"/>
      <c r="K662" s="11"/>
      <c r="L662" s="11"/>
      <c r="M662" s="11"/>
      <c r="N662" s="11"/>
      <c r="O662" s="13"/>
    </row>
    <row r="663" spans="8:15" s="2" customFormat="1" x14ac:dyDescent="0.2">
      <c r="H663" s="11"/>
      <c r="I663" s="11"/>
      <c r="J663" s="11"/>
      <c r="K663" s="11"/>
      <c r="L663" s="11"/>
      <c r="M663" s="11"/>
      <c r="N663" s="11"/>
      <c r="O663" s="13"/>
    </row>
    <row r="664" spans="8:15" s="2" customFormat="1" x14ac:dyDescent="0.2">
      <c r="H664" s="11"/>
      <c r="I664" s="11"/>
      <c r="J664" s="11"/>
      <c r="K664" s="11"/>
      <c r="L664" s="11"/>
      <c r="M664" s="11"/>
      <c r="N664" s="11"/>
      <c r="O664" s="13"/>
    </row>
    <row r="665" spans="8:15" s="2" customFormat="1" x14ac:dyDescent="0.2">
      <c r="H665" s="11"/>
      <c r="I665" s="11"/>
      <c r="J665" s="11"/>
      <c r="K665" s="11"/>
      <c r="L665" s="11"/>
      <c r="M665" s="11"/>
      <c r="N665" s="11"/>
      <c r="O665" s="13"/>
    </row>
    <row r="666" spans="8:15" s="2" customFormat="1" x14ac:dyDescent="0.2">
      <c r="H666" s="11"/>
      <c r="I666" s="11"/>
      <c r="J666" s="11"/>
      <c r="K666" s="11"/>
      <c r="L666" s="11"/>
      <c r="M666" s="11"/>
      <c r="N666" s="11"/>
      <c r="O666" s="13"/>
    </row>
    <row r="667" spans="8:15" s="2" customFormat="1" x14ac:dyDescent="0.2">
      <c r="H667" s="11"/>
      <c r="I667" s="11"/>
      <c r="J667" s="11"/>
      <c r="K667" s="11"/>
      <c r="L667" s="11"/>
      <c r="M667" s="11"/>
      <c r="N667" s="11"/>
      <c r="O667" s="13"/>
    </row>
    <row r="668" spans="8:15" s="2" customFormat="1" x14ac:dyDescent="0.2">
      <c r="H668" s="11"/>
      <c r="I668" s="11"/>
      <c r="J668" s="11"/>
      <c r="K668" s="11"/>
      <c r="L668" s="11"/>
      <c r="M668" s="11"/>
      <c r="N668" s="11"/>
      <c r="O668" s="13"/>
    </row>
    <row r="669" spans="8:15" s="2" customFormat="1" x14ac:dyDescent="0.2">
      <c r="H669" s="11"/>
      <c r="I669" s="11"/>
      <c r="J669" s="11"/>
      <c r="K669" s="11"/>
      <c r="L669" s="11"/>
      <c r="M669" s="11"/>
      <c r="N669" s="11"/>
      <c r="O669" s="13"/>
    </row>
    <row r="670" spans="8:15" s="2" customFormat="1" x14ac:dyDescent="0.2">
      <c r="H670" s="11"/>
      <c r="I670" s="11"/>
      <c r="J670" s="11"/>
      <c r="K670" s="11"/>
      <c r="L670" s="11"/>
      <c r="M670" s="11"/>
      <c r="N670" s="11"/>
      <c r="O670" s="13"/>
    </row>
    <row r="671" spans="8:15" s="2" customFormat="1" x14ac:dyDescent="0.2">
      <c r="H671" s="11"/>
      <c r="I671" s="11"/>
      <c r="J671" s="11"/>
      <c r="K671" s="11"/>
      <c r="L671" s="11"/>
      <c r="M671" s="11"/>
      <c r="N671" s="11"/>
      <c r="O671" s="13"/>
    </row>
    <row r="672" spans="8:15" s="2" customFormat="1" x14ac:dyDescent="0.2">
      <c r="H672" s="11"/>
      <c r="I672" s="11"/>
      <c r="J672" s="11"/>
      <c r="K672" s="11"/>
      <c r="L672" s="11"/>
      <c r="M672" s="11"/>
      <c r="N672" s="11"/>
      <c r="O672" s="13"/>
    </row>
    <row r="673" spans="8:15" s="2" customFormat="1" x14ac:dyDescent="0.2">
      <c r="H673" s="11"/>
      <c r="I673" s="11"/>
      <c r="J673" s="11"/>
      <c r="K673" s="11"/>
      <c r="L673" s="11"/>
      <c r="M673" s="11"/>
      <c r="N673" s="11"/>
      <c r="O673" s="13"/>
    </row>
    <row r="674" spans="8:15" s="2" customFormat="1" x14ac:dyDescent="0.2">
      <c r="H674" s="11"/>
      <c r="I674" s="11"/>
      <c r="J674" s="11"/>
      <c r="K674" s="11"/>
      <c r="L674" s="11"/>
      <c r="M674" s="11"/>
      <c r="N674" s="11"/>
      <c r="O674" s="13"/>
    </row>
    <row r="675" spans="8:15" s="2" customFormat="1" x14ac:dyDescent="0.2">
      <c r="H675" s="11"/>
      <c r="I675" s="11"/>
      <c r="J675" s="11"/>
      <c r="K675" s="11"/>
      <c r="L675" s="11"/>
      <c r="M675" s="11"/>
      <c r="N675" s="11"/>
      <c r="O675" s="13"/>
    </row>
    <row r="676" spans="8:15" s="2" customFormat="1" x14ac:dyDescent="0.2">
      <c r="H676" s="11"/>
      <c r="I676" s="11"/>
      <c r="J676" s="11"/>
      <c r="K676" s="11"/>
      <c r="L676" s="11"/>
      <c r="M676" s="11"/>
      <c r="N676" s="11"/>
      <c r="O676" s="13"/>
    </row>
    <row r="677" spans="8:15" s="2" customFormat="1" x14ac:dyDescent="0.2">
      <c r="H677" s="11"/>
      <c r="I677" s="11"/>
      <c r="J677" s="11"/>
      <c r="K677" s="11"/>
      <c r="L677" s="11"/>
      <c r="M677" s="11"/>
      <c r="N677" s="11"/>
      <c r="O677" s="13"/>
    </row>
    <row r="678" spans="8:15" s="2" customFormat="1" x14ac:dyDescent="0.2">
      <c r="H678" s="11"/>
      <c r="I678" s="11"/>
      <c r="J678" s="11"/>
      <c r="K678" s="11"/>
      <c r="L678" s="11"/>
      <c r="M678" s="11"/>
      <c r="N678" s="11"/>
      <c r="O678" s="13"/>
    </row>
    <row r="679" spans="8:15" s="2" customFormat="1" x14ac:dyDescent="0.2">
      <c r="H679" s="11"/>
      <c r="I679" s="11"/>
      <c r="J679" s="11"/>
      <c r="K679" s="11"/>
      <c r="L679" s="11"/>
      <c r="M679" s="11"/>
      <c r="N679" s="11"/>
      <c r="O679" s="13"/>
    </row>
    <row r="680" spans="8:15" s="2" customFormat="1" x14ac:dyDescent="0.2">
      <c r="H680" s="11"/>
      <c r="I680" s="11"/>
      <c r="J680" s="11"/>
      <c r="K680" s="11"/>
      <c r="L680" s="11"/>
      <c r="M680" s="11"/>
      <c r="N680" s="11"/>
      <c r="O680" s="13"/>
    </row>
    <row r="681" spans="8:15" s="2" customFormat="1" x14ac:dyDescent="0.2">
      <c r="H681" s="11"/>
      <c r="I681" s="11"/>
      <c r="J681" s="11"/>
      <c r="K681" s="11"/>
      <c r="L681" s="11"/>
      <c r="M681" s="11"/>
      <c r="N681" s="11"/>
      <c r="O681" s="13"/>
    </row>
    <row r="682" spans="8:15" s="2" customFormat="1" x14ac:dyDescent="0.2">
      <c r="H682" s="11"/>
      <c r="I682" s="11"/>
      <c r="J682" s="11"/>
      <c r="K682" s="11"/>
      <c r="L682" s="11"/>
      <c r="M682" s="11"/>
      <c r="N682" s="11"/>
      <c r="O682" s="13"/>
    </row>
    <row r="683" spans="8:15" s="2" customFormat="1" x14ac:dyDescent="0.2">
      <c r="H683" s="11"/>
      <c r="I683" s="11"/>
      <c r="J683" s="11"/>
      <c r="K683" s="11"/>
      <c r="L683" s="11"/>
      <c r="M683" s="11"/>
      <c r="N683" s="11"/>
      <c r="O683" s="13"/>
    </row>
    <row r="684" spans="8:15" s="2" customFormat="1" x14ac:dyDescent="0.2">
      <c r="H684" s="11"/>
      <c r="I684" s="11"/>
      <c r="J684" s="11"/>
      <c r="K684" s="11"/>
      <c r="L684" s="11"/>
      <c r="M684" s="11"/>
      <c r="N684" s="11"/>
      <c r="O684" s="13"/>
    </row>
    <row r="685" spans="8:15" s="2" customFormat="1" x14ac:dyDescent="0.2">
      <c r="H685" s="11"/>
      <c r="I685" s="11"/>
      <c r="J685" s="11"/>
      <c r="K685" s="11"/>
      <c r="L685" s="11"/>
      <c r="M685" s="11"/>
      <c r="N685" s="11"/>
      <c r="O685" s="13"/>
    </row>
    <row r="686" spans="8:15" s="2" customFormat="1" x14ac:dyDescent="0.2">
      <c r="H686" s="11"/>
      <c r="I686" s="11"/>
      <c r="J686" s="11"/>
      <c r="K686" s="11"/>
      <c r="L686" s="11"/>
      <c r="M686" s="11"/>
      <c r="N686" s="11"/>
      <c r="O686" s="13"/>
    </row>
    <row r="687" spans="8:15" s="2" customFormat="1" x14ac:dyDescent="0.2">
      <c r="H687" s="11"/>
      <c r="I687" s="11"/>
      <c r="J687" s="11"/>
      <c r="K687" s="11"/>
      <c r="L687" s="11"/>
      <c r="M687" s="11"/>
      <c r="N687" s="11"/>
      <c r="O687" s="13"/>
    </row>
    <row r="688" spans="8:15" s="2" customFormat="1" x14ac:dyDescent="0.2">
      <c r="H688" s="11"/>
      <c r="I688" s="11"/>
      <c r="J688" s="11"/>
      <c r="K688" s="11"/>
      <c r="L688" s="11"/>
      <c r="M688" s="11"/>
      <c r="N688" s="11"/>
      <c r="O688" s="13"/>
    </row>
    <row r="689" spans="8:15" s="2" customFormat="1" x14ac:dyDescent="0.2">
      <c r="H689" s="11"/>
      <c r="I689" s="11"/>
      <c r="J689" s="11"/>
      <c r="K689" s="11"/>
      <c r="L689" s="11"/>
      <c r="M689" s="11"/>
      <c r="N689" s="11"/>
      <c r="O689" s="13"/>
    </row>
    <row r="690" spans="8:15" s="2" customFormat="1" x14ac:dyDescent="0.2">
      <c r="H690" s="11"/>
      <c r="I690" s="11"/>
      <c r="J690" s="11"/>
      <c r="K690" s="11"/>
      <c r="L690" s="11"/>
      <c r="M690" s="11"/>
      <c r="N690" s="11"/>
      <c r="O690" s="13"/>
    </row>
    <row r="691" spans="8:15" s="2" customFormat="1" x14ac:dyDescent="0.2">
      <c r="H691" s="11"/>
      <c r="I691" s="11"/>
      <c r="J691" s="11"/>
      <c r="K691" s="11"/>
      <c r="L691" s="11"/>
      <c r="M691" s="11"/>
      <c r="N691" s="11"/>
      <c r="O691" s="13"/>
    </row>
    <row r="692" spans="8:15" s="2" customFormat="1" x14ac:dyDescent="0.2">
      <c r="H692" s="11"/>
      <c r="I692" s="11"/>
      <c r="J692" s="11"/>
      <c r="K692" s="11"/>
      <c r="L692" s="11"/>
      <c r="M692" s="11"/>
      <c r="N692" s="11"/>
      <c r="O692" s="13"/>
    </row>
    <row r="693" spans="8:15" s="2" customFormat="1" x14ac:dyDescent="0.2">
      <c r="H693" s="11"/>
      <c r="I693" s="11"/>
      <c r="J693" s="11"/>
      <c r="K693" s="11"/>
      <c r="L693" s="11"/>
      <c r="M693" s="11"/>
      <c r="N693" s="11"/>
      <c r="O693" s="13"/>
    </row>
    <row r="694" spans="8:15" s="2" customFormat="1" x14ac:dyDescent="0.2">
      <c r="H694" s="11"/>
      <c r="I694" s="11"/>
      <c r="J694" s="11"/>
      <c r="K694" s="11"/>
      <c r="L694" s="11"/>
      <c r="M694" s="11"/>
      <c r="N694" s="11"/>
      <c r="O694" s="13"/>
    </row>
    <row r="695" spans="8:15" s="2" customFormat="1" x14ac:dyDescent="0.2">
      <c r="H695" s="11"/>
      <c r="I695" s="11"/>
      <c r="J695" s="11"/>
      <c r="K695" s="11"/>
      <c r="L695" s="11"/>
      <c r="M695" s="11"/>
      <c r="N695" s="11"/>
      <c r="O695" s="13"/>
    </row>
    <row r="696" spans="8:15" s="2" customFormat="1" x14ac:dyDescent="0.2">
      <c r="H696" s="11"/>
      <c r="I696" s="11"/>
      <c r="J696" s="11"/>
      <c r="K696" s="11"/>
      <c r="L696" s="11"/>
      <c r="M696" s="11"/>
      <c r="N696" s="11"/>
      <c r="O696" s="13"/>
    </row>
    <row r="697" spans="8:15" s="2" customFormat="1" x14ac:dyDescent="0.2">
      <c r="H697" s="11"/>
      <c r="I697" s="11"/>
      <c r="J697" s="11"/>
      <c r="K697" s="11"/>
      <c r="L697" s="11"/>
      <c r="M697" s="11"/>
      <c r="N697" s="11"/>
      <c r="O697" s="13"/>
    </row>
    <row r="698" spans="8:15" s="2" customFormat="1" x14ac:dyDescent="0.2">
      <c r="H698" s="11"/>
      <c r="I698" s="11"/>
      <c r="J698" s="11"/>
      <c r="K698" s="11"/>
      <c r="L698" s="11"/>
      <c r="M698" s="11"/>
      <c r="N698" s="11"/>
      <c r="O698" s="13"/>
    </row>
    <row r="699" spans="8:15" s="2" customFormat="1" x14ac:dyDescent="0.2">
      <c r="H699" s="11"/>
      <c r="I699" s="11"/>
      <c r="J699" s="11"/>
      <c r="K699" s="11"/>
      <c r="L699" s="11"/>
      <c r="M699" s="11"/>
      <c r="N699" s="11"/>
      <c r="O699" s="13"/>
    </row>
    <row r="700" spans="8:15" s="2" customFormat="1" x14ac:dyDescent="0.2">
      <c r="H700" s="11"/>
      <c r="I700" s="11"/>
      <c r="J700" s="11"/>
      <c r="K700" s="11"/>
      <c r="L700" s="11"/>
      <c r="M700" s="11"/>
      <c r="N700" s="11"/>
      <c r="O700" s="13"/>
    </row>
    <row r="701" spans="8:15" s="2" customFormat="1" x14ac:dyDescent="0.2">
      <c r="H701" s="11"/>
      <c r="I701" s="11"/>
      <c r="J701" s="11"/>
      <c r="K701" s="11"/>
      <c r="L701" s="11"/>
      <c r="M701" s="11"/>
      <c r="N701" s="11"/>
      <c r="O701" s="13"/>
    </row>
    <row r="702" spans="8:15" s="2" customFormat="1" x14ac:dyDescent="0.2">
      <c r="H702" s="11"/>
      <c r="I702" s="11"/>
      <c r="J702" s="11"/>
      <c r="K702" s="11"/>
      <c r="L702" s="11"/>
      <c r="M702" s="11"/>
      <c r="N702" s="11"/>
      <c r="O702" s="13"/>
    </row>
    <row r="703" spans="8:15" s="2" customFormat="1" x14ac:dyDescent="0.2">
      <c r="H703" s="11"/>
      <c r="I703" s="11"/>
      <c r="J703" s="11"/>
      <c r="K703" s="11"/>
      <c r="L703" s="11"/>
      <c r="M703" s="11"/>
      <c r="N703" s="11"/>
      <c r="O703" s="13"/>
    </row>
    <row r="704" spans="8:15" s="2" customFormat="1" x14ac:dyDescent="0.2">
      <c r="H704" s="11"/>
      <c r="I704" s="11"/>
      <c r="J704" s="11"/>
      <c r="K704" s="11"/>
      <c r="L704" s="11"/>
      <c r="M704" s="11"/>
      <c r="N704" s="11"/>
      <c r="O704" s="13"/>
    </row>
    <row r="705" spans="8:15" s="2" customFormat="1" x14ac:dyDescent="0.2">
      <c r="H705" s="11"/>
      <c r="I705" s="11"/>
      <c r="J705" s="11"/>
      <c r="K705" s="11"/>
      <c r="L705" s="11"/>
      <c r="M705" s="11"/>
      <c r="N705" s="11"/>
      <c r="O705" s="13"/>
    </row>
    <row r="706" spans="8:15" s="2" customFormat="1" x14ac:dyDescent="0.2">
      <c r="H706" s="11"/>
      <c r="I706" s="11"/>
      <c r="J706" s="11"/>
      <c r="K706" s="11"/>
      <c r="L706" s="11"/>
      <c r="M706" s="11"/>
      <c r="N706" s="11"/>
      <c r="O706" s="13"/>
    </row>
    <row r="707" spans="8:15" s="2" customFormat="1" x14ac:dyDescent="0.2">
      <c r="H707" s="11"/>
      <c r="I707" s="11"/>
      <c r="J707" s="11"/>
      <c r="K707" s="11"/>
      <c r="L707" s="11"/>
      <c r="M707" s="11"/>
      <c r="N707" s="11"/>
      <c r="O707" s="13"/>
    </row>
    <row r="708" spans="8:15" s="2" customFormat="1" x14ac:dyDescent="0.2">
      <c r="H708" s="11"/>
      <c r="I708" s="11"/>
      <c r="J708" s="11"/>
      <c r="K708" s="11"/>
      <c r="L708" s="11"/>
      <c r="M708" s="11"/>
      <c r="N708" s="11"/>
      <c r="O708" s="13"/>
    </row>
    <row r="709" spans="8:15" s="2" customFormat="1" x14ac:dyDescent="0.2">
      <c r="H709" s="11"/>
      <c r="I709" s="11"/>
      <c r="J709" s="11"/>
      <c r="K709" s="11"/>
      <c r="L709" s="11"/>
      <c r="M709" s="11"/>
      <c r="N709" s="11"/>
      <c r="O709" s="13"/>
    </row>
  </sheetData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5"/>
  <sheetViews>
    <sheetView topLeftCell="A7" zoomScale="110" zoomScaleNormal="110" workbookViewId="0">
      <selection activeCell="N43" sqref="N43"/>
    </sheetView>
  </sheetViews>
  <sheetFormatPr defaultRowHeight="12.75" x14ac:dyDescent="0.2"/>
  <cols>
    <col min="1" max="1" width="4" style="2" customWidth="1"/>
    <col min="2" max="2" width="10.140625" style="90" customWidth="1"/>
    <col min="3" max="3" width="8.5703125" style="2" customWidth="1"/>
    <col min="4" max="4" width="6.42578125" style="3" customWidth="1"/>
    <col min="5" max="5" width="10.7109375" style="3" customWidth="1"/>
    <col min="6" max="6" width="8.42578125" style="2" customWidth="1"/>
    <col min="7" max="7" width="21.28515625" style="3" customWidth="1"/>
    <col min="8" max="8" width="3" style="15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6" customWidth="1"/>
    <col min="16" max="16" width="19.7109375" style="3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4" t="s">
        <v>97</v>
      </c>
      <c r="B5" s="91"/>
      <c r="C5" s="4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3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21" t="s">
        <v>6</v>
      </c>
      <c r="K6" s="236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56" t="s">
        <v>12</v>
      </c>
    </row>
    <row r="7" spans="1:19" x14ac:dyDescent="0.2">
      <c r="A7" s="46">
        <v>1</v>
      </c>
      <c r="B7" s="276"/>
      <c r="C7" s="34"/>
      <c r="D7" s="40"/>
      <c r="E7" s="80"/>
      <c r="F7" s="37" t="s">
        <v>90</v>
      </c>
      <c r="G7" s="77" t="s">
        <v>78</v>
      </c>
      <c r="H7" s="48">
        <v>10</v>
      </c>
      <c r="I7" s="39">
        <v>11110</v>
      </c>
      <c r="J7" s="227">
        <f>SUM(K7+L7+M7+N7+O7)</f>
        <v>6095.42</v>
      </c>
      <c r="K7" s="325">
        <v>6095.42</v>
      </c>
      <c r="L7" s="313"/>
      <c r="M7" s="192"/>
      <c r="N7" s="193"/>
      <c r="O7" s="193"/>
      <c r="P7" s="110"/>
    </row>
    <row r="8" spans="1:19" x14ac:dyDescent="0.2">
      <c r="A8" s="338">
        <v>2</v>
      </c>
      <c r="B8" s="273"/>
      <c r="C8" s="361"/>
      <c r="D8" s="81"/>
      <c r="E8" s="109"/>
      <c r="F8" s="37" t="s">
        <v>90</v>
      </c>
      <c r="G8" s="77" t="s">
        <v>103</v>
      </c>
      <c r="H8" s="48">
        <v>10</v>
      </c>
      <c r="I8" s="39">
        <v>11110</v>
      </c>
      <c r="J8" s="227">
        <f>SUM(K8+L8+M8+N8+O8)</f>
        <v>315</v>
      </c>
      <c r="K8" s="191">
        <v>315</v>
      </c>
      <c r="L8" s="313"/>
      <c r="M8" s="189"/>
      <c r="N8" s="189"/>
      <c r="O8" s="189"/>
      <c r="P8" s="110"/>
    </row>
    <row r="9" spans="1:19" x14ac:dyDescent="0.2">
      <c r="A9" s="36">
        <v>3</v>
      </c>
      <c r="B9" s="473"/>
      <c r="C9" s="474"/>
      <c r="D9" s="469">
        <v>14147</v>
      </c>
      <c r="E9" s="475">
        <v>63175572</v>
      </c>
      <c r="F9" s="438" t="s">
        <v>859</v>
      </c>
      <c r="G9" s="367" t="s">
        <v>156</v>
      </c>
      <c r="H9" s="368">
        <v>10</v>
      </c>
      <c r="I9" s="468">
        <v>14410</v>
      </c>
      <c r="J9" s="379">
        <f>SUM(K9+L9+M9+N9+O9)</f>
        <v>10000</v>
      </c>
      <c r="K9" s="430"/>
      <c r="L9" s="313"/>
      <c r="M9" s="313">
        <v>10000</v>
      </c>
      <c r="N9" s="313"/>
      <c r="O9" s="313"/>
      <c r="P9" s="381" t="s">
        <v>861</v>
      </c>
    </row>
    <row r="10" spans="1:19" x14ac:dyDescent="0.2">
      <c r="A10" s="338">
        <v>4</v>
      </c>
      <c r="B10" s="273" t="s">
        <v>318</v>
      </c>
      <c r="C10" s="361" t="s">
        <v>90</v>
      </c>
      <c r="D10" s="81">
        <v>22756</v>
      </c>
      <c r="E10" s="80">
        <v>631240014</v>
      </c>
      <c r="F10" s="38" t="s">
        <v>268</v>
      </c>
      <c r="G10" s="83" t="s">
        <v>317</v>
      </c>
      <c r="H10" s="32">
        <v>10</v>
      </c>
      <c r="I10" s="33">
        <v>13230</v>
      </c>
      <c r="J10" s="227">
        <f t="shared" ref="J10:J37" si="0">SUM(K10+L10+M10+N10+O10)</f>
        <v>58.08</v>
      </c>
      <c r="K10" s="191"/>
      <c r="L10" s="189">
        <v>58.08</v>
      </c>
      <c r="M10" s="189"/>
      <c r="N10" s="189"/>
      <c r="O10" s="189"/>
      <c r="P10" s="110" t="s">
        <v>126</v>
      </c>
    </row>
    <row r="11" spans="1:19" x14ac:dyDescent="0.2">
      <c r="A11" s="36">
        <v>5</v>
      </c>
      <c r="B11" s="93">
        <v>375649</v>
      </c>
      <c r="C11" s="70" t="s">
        <v>141</v>
      </c>
      <c r="D11" s="81">
        <v>22783</v>
      </c>
      <c r="E11" s="80">
        <v>631240015</v>
      </c>
      <c r="F11" s="38" t="s">
        <v>268</v>
      </c>
      <c r="G11" s="83" t="s">
        <v>317</v>
      </c>
      <c r="H11" s="32">
        <v>10</v>
      </c>
      <c r="I11" s="33">
        <v>13230</v>
      </c>
      <c r="J11" s="227">
        <f t="shared" si="0"/>
        <v>58.08</v>
      </c>
      <c r="K11" s="191"/>
      <c r="L11" s="189">
        <v>58.08</v>
      </c>
      <c r="M11" s="189"/>
      <c r="N11" s="189"/>
      <c r="O11" s="189"/>
      <c r="P11" s="110" t="s">
        <v>126</v>
      </c>
      <c r="S11" s="318"/>
    </row>
    <row r="12" spans="1:19" x14ac:dyDescent="0.2">
      <c r="A12" s="338">
        <v>6</v>
      </c>
      <c r="B12" s="273" t="s">
        <v>340</v>
      </c>
      <c r="C12" s="383" t="s">
        <v>122</v>
      </c>
      <c r="D12" s="76">
        <v>23421</v>
      </c>
      <c r="E12" s="109">
        <v>631240058</v>
      </c>
      <c r="F12" s="38" t="s">
        <v>330</v>
      </c>
      <c r="G12" s="83" t="s">
        <v>295</v>
      </c>
      <c r="H12" s="32">
        <v>10</v>
      </c>
      <c r="I12" s="33">
        <v>13250</v>
      </c>
      <c r="J12" s="227">
        <f t="shared" ref="J12:J14" si="1">SUM(K12+L12+M12+N12+O12)</f>
        <v>74.95</v>
      </c>
      <c r="K12" s="325"/>
      <c r="L12" s="189">
        <v>74.95</v>
      </c>
      <c r="M12" s="189"/>
      <c r="N12" s="189"/>
      <c r="O12" s="189"/>
      <c r="P12" s="110" t="s">
        <v>284</v>
      </c>
      <c r="S12" s="318"/>
    </row>
    <row r="13" spans="1:19" x14ac:dyDescent="0.2">
      <c r="A13" s="36">
        <v>7</v>
      </c>
      <c r="B13" s="273"/>
      <c r="C13" s="383"/>
      <c r="D13" s="76"/>
      <c r="E13" s="109"/>
      <c r="F13" s="38" t="s">
        <v>626</v>
      </c>
      <c r="G13" s="77" t="s">
        <v>854</v>
      </c>
      <c r="H13" s="48">
        <v>10</v>
      </c>
      <c r="I13" s="39">
        <v>11110</v>
      </c>
      <c r="J13" s="227">
        <f t="shared" si="1"/>
        <v>6328.52</v>
      </c>
      <c r="K13" s="325">
        <v>6328.52</v>
      </c>
      <c r="L13" s="189"/>
      <c r="M13" s="189"/>
      <c r="N13" s="189"/>
      <c r="O13" s="189"/>
      <c r="P13" s="110"/>
      <c r="S13" s="318"/>
    </row>
    <row r="14" spans="1:19" x14ac:dyDescent="0.2">
      <c r="A14" s="338">
        <v>8</v>
      </c>
      <c r="B14" s="273"/>
      <c r="C14" s="383"/>
      <c r="D14" s="76"/>
      <c r="E14" s="109"/>
      <c r="F14" s="38" t="s">
        <v>626</v>
      </c>
      <c r="G14" s="77" t="s">
        <v>647</v>
      </c>
      <c r="H14" s="48">
        <v>10</v>
      </c>
      <c r="I14" s="39">
        <v>11110</v>
      </c>
      <c r="J14" s="227">
        <f t="shared" si="1"/>
        <v>315</v>
      </c>
      <c r="K14" s="325">
        <v>315</v>
      </c>
      <c r="L14" s="189"/>
      <c r="M14" s="189"/>
      <c r="N14" s="189"/>
      <c r="O14" s="189"/>
      <c r="P14" s="110"/>
    </row>
    <row r="15" spans="1:19" x14ac:dyDescent="0.2">
      <c r="A15" s="36">
        <v>9</v>
      </c>
      <c r="B15" s="273" t="s">
        <v>646</v>
      </c>
      <c r="C15" s="383" t="s">
        <v>118</v>
      </c>
      <c r="D15" s="76">
        <v>42246</v>
      </c>
      <c r="E15" s="109">
        <v>631240056</v>
      </c>
      <c r="F15" s="38" t="s">
        <v>625</v>
      </c>
      <c r="G15" s="83" t="s">
        <v>160</v>
      </c>
      <c r="H15" s="32">
        <v>10</v>
      </c>
      <c r="I15" s="33">
        <v>13640</v>
      </c>
      <c r="J15" s="227">
        <f t="shared" si="0"/>
        <v>998.9</v>
      </c>
      <c r="K15" s="191"/>
      <c r="L15" s="189"/>
      <c r="M15" s="192">
        <v>998.9</v>
      </c>
      <c r="N15" s="193"/>
      <c r="O15" s="196"/>
      <c r="P15" s="110" t="s">
        <v>161</v>
      </c>
    </row>
    <row r="16" spans="1:19" x14ac:dyDescent="0.2">
      <c r="A16" s="338">
        <v>10</v>
      </c>
      <c r="B16" s="273" t="s">
        <v>648</v>
      </c>
      <c r="C16" s="339" t="s">
        <v>104</v>
      </c>
      <c r="D16" s="81">
        <v>42267</v>
      </c>
      <c r="E16" s="40">
        <v>631240054</v>
      </c>
      <c r="F16" s="38" t="s">
        <v>625</v>
      </c>
      <c r="G16" s="83" t="s">
        <v>160</v>
      </c>
      <c r="H16" s="32">
        <v>10</v>
      </c>
      <c r="I16" s="33">
        <v>13640</v>
      </c>
      <c r="J16" s="227">
        <f t="shared" si="0"/>
        <v>998.9</v>
      </c>
      <c r="K16" s="192"/>
      <c r="L16" s="192"/>
      <c r="M16" s="192">
        <v>998.9</v>
      </c>
      <c r="N16" s="193"/>
      <c r="O16" s="196"/>
      <c r="P16" s="110" t="s">
        <v>161</v>
      </c>
    </row>
    <row r="17" spans="1:16" x14ac:dyDescent="0.2">
      <c r="A17" s="36">
        <v>11</v>
      </c>
      <c r="B17" s="273" t="s">
        <v>649</v>
      </c>
      <c r="C17" s="339" t="s">
        <v>122</v>
      </c>
      <c r="D17" s="81">
        <v>42296</v>
      </c>
      <c r="E17" s="40">
        <v>631240081</v>
      </c>
      <c r="F17" s="42" t="s">
        <v>625</v>
      </c>
      <c r="G17" s="77" t="s">
        <v>257</v>
      </c>
      <c r="H17" s="275">
        <v>10</v>
      </c>
      <c r="I17" s="39">
        <v>13460</v>
      </c>
      <c r="J17" s="227">
        <f t="shared" si="0"/>
        <v>790</v>
      </c>
      <c r="K17" s="192"/>
      <c r="L17" s="192"/>
      <c r="M17" s="192">
        <v>790</v>
      </c>
      <c r="N17" s="193"/>
      <c r="O17" s="196"/>
      <c r="P17" s="299" t="s">
        <v>650</v>
      </c>
    </row>
    <row r="18" spans="1:16" x14ac:dyDescent="0.2">
      <c r="A18" s="338">
        <v>12</v>
      </c>
      <c r="B18" s="273" t="s">
        <v>660</v>
      </c>
      <c r="C18" s="339" t="s">
        <v>129</v>
      </c>
      <c r="D18" s="81">
        <v>43182</v>
      </c>
      <c r="E18" s="40">
        <v>631240011</v>
      </c>
      <c r="F18" s="42" t="s">
        <v>625</v>
      </c>
      <c r="G18" s="77" t="s">
        <v>263</v>
      </c>
      <c r="H18" s="275">
        <v>10</v>
      </c>
      <c r="I18" s="39">
        <v>13810</v>
      </c>
      <c r="J18" s="227">
        <f t="shared" si="0"/>
        <v>300</v>
      </c>
      <c r="K18" s="192"/>
      <c r="L18" s="192"/>
      <c r="M18" s="192">
        <v>300</v>
      </c>
      <c r="N18" s="193"/>
      <c r="O18" s="196"/>
      <c r="P18" s="299" t="s">
        <v>661</v>
      </c>
    </row>
    <row r="19" spans="1:16" x14ac:dyDescent="0.2">
      <c r="A19" s="36">
        <v>13</v>
      </c>
      <c r="B19" s="273" t="s">
        <v>662</v>
      </c>
      <c r="C19" s="339" t="s">
        <v>397</v>
      </c>
      <c r="D19" s="81">
        <v>43254</v>
      </c>
      <c r="E19" s="40">
        <v>631240051</v>
      </c>
      <c r="F19" s="42" t="s">
        <v>625</v>
      </c>
      <c r="G19" s="77" t="s">
        <v>663</v>
      </c>
      <c r="H19" s="275">
        <v>10</v>
      </c>
      <c r="I19" s="39">
        <v>13620</v>
      </c>
      <c r="J19" s="227">
        <f t="shared" si="0"/>
        <v>150.12</v>
      </c>
      <c r="K19" s="192"/>
      <c r="L19" s="192"/>
      <c r="M19" s="192">
        <v>150.12</v>
      </c>
      <c r="N19" s="193"/>
      <c r="O19" s="196"/>
      <c r="P19" s="299" t="s">
        <v>664</v>
      </c>
    </row>
    <row r="20" spans="1:16" x14ac:dyDescent="0.2">
      <c r="A20" s="338">
        <v>14</v>
      </c>
      <c r="B20" s="273" t="s">
        <v>665</v>
      </c>
      <c r="C20" s="339" t="s">
        <v>141</v>
      </c>
      <c r="D20" s="81">
        <v>43317</v>
      </c>
      <c r="E20" s="40">
        <v>631240052</v>
      </c>
      <c r="F20" s="42" t="s">
        <v>625</v>
      </c>
      <c r="G20" s="77" t="s">
        <v>663</v>
      </c>
      <c r="H20" s="275">
        <v>10</v>
      </c>
      <c r="I20" s="39">
        <v>13620</v>
      </c>
      <c r="J20" s="227">
        <f t="shared" ref="J20:J22" si="2">SUM(K20+L20+M20+N20+O20)</f>
        <v>172.8</v>
      </c>
      <c r="K20" s="192"/>
      <c r="L20" s="192"/>
      <c r="M20" s="192">
        <v>172.8</v>
      </c>
      <c r="N20" s="193"/>
      <c r="O20" s="196"/>
      <c r="P20" s="299" t="s">
        <v>664</v>
      </c>
    </row>
    <row r="21" spans="1:16" x14ac:dyDescent="0.2">
      <c r="A21" s="36">
        <v>15</v>
      </c>
      <c r="B21" s="272" t="s">
        <v>322</v>
      </c>
      <c r="C21" s="70" t="s">
        <v>323</v>
      </c>
      <c r="D21" s="40">
        <v>43506</v>
      </c>
      <c r="E21" s="80">
        <v>631240016</v>
      </c>
      <c r="F21" s="38" t="s">
        <v>686</v>
      </c>
      <c r="G21" s="83" t="s">
        <v>257</v>
      </c>
      <c r="H21" s="32">
        <v>10</v>
      </c>
      <c r="I21" s="33">
        <v>13460</v>
      </c>
      <c r="J21" s="227">
        <f t="shared" si="2"/>
        <v>213.75</v>
      </c>
      <c r="K21" s="191"/>
      <c r="L21" s="189"/>
      <c r="M21" s="189">
        <v>213.75</v>
      </c>
      <c r="N21" s="189"/>
      <c r="O21" s="189"/>
      <c r="P21" s="110" t="s">
        <v>324</v>
      </c>
    </row>
    <row r="22" spans="1:16" x14ac:dyDescent="0.2">
      <c r="A22" s="338">
        <v>16</v>
      </c>
      <c r="B22" s="272" t="s">
        <v>325</v>
      </c>
      <c r="C22" s="70" t="s">
        <v>122</v>
      </c>
      <c r="D22" s="40">
        <v>43509</v>
      </c>
      <c r="E22" s="80">
        <v>631240057</v>
      </c>
      <c r="F22" s="38" t="s">
        <v>686</v>
      </c>
      <c r="G22" s="83" t="s">
        <v>295</v>
      </c>
      <c r="H22" s="32">
        <v>10</v>
      </c>
      <c r="I22" s="33">
        <v>13320</v>
      </c>
      <c r="J22" s="227">
        <f t="shared" si="2"/>
        <v>220</v>
      </c>
      <c r="K22" s="325"/>
      <c r="L22" s="189"/>
      <c r="M22" s="189">
        <v>220</v>
      </c>
      <c r="N22" s="189"/>
      <c r="O22" s="189"/>
      <c r="P22" s="110" t="s">
        <v>284</v>
      </c>
    </row>
    <row r="23" spans="1:16" x14ac:dyDescent="0.2">
      <c r="A23" s="36">
        <v>17</v>
      </c>
      <c r="B23" s="273" t="s">
        <v>694</v>
      </c>
      <c r="C23" s="339" t="s">
        <v>528</v>
      </c>
      <c r="D23" s="81">
        <v>43567</v>
      </c>
      <c r="E23" s="40">
        <v>631240050</v>
      </c>
      <c r="F23" s="42" t="s">
        <v>686</v>
      </c>
      <c r="G23" s="77" t="s">
        <v>663</v>
      </c>
      <c r="H23" s="275">
        <v>10</v>
      </c>
      <c r="I23" s="39">
        <v>13620</v>
      </c>
      <c r="J23" s="227">
        <f t="shared" si="0"/>
        <v>134.6</v>
      </c>
      <c r="K23" s="192"/>
      <c r="L23" s="192"/>
      <c r="M23" s="192">
        <v>134.6</v>
      </c>
      <c r="N23" s="193"/>
      <c r="O23" s="196"/>
      <c r="P23" s="299" t="s">
        <v>695</v>
      </c>
    </row>
    <row r="24" spans="1:16" x14ac:dyDescent="0.2">
      <c r="A24" s="338">
        <v>18</v>
      </c>
      <c r="B24" s="273" t="s">
        <v>696</v>
      </c>
      <c r="C24" s="339" t="s">
        <v>397</v>
      </c>
      <c r="D24" s="81">
        <v>43581</v>
      </c>
      <c r="E24" s="40">
        <v>631240049</v>
      </c>
      <c r="F24" s="42" t="s">
        <v>686</v>
      </c>
      <c r="G24" s="77" t="s">
        <v>663</v>
      </c>
      <c r="H24" s="275">
        <v>10</v>
      </c>
      <c r="I24" s="39">
        <v>13620</v>
      </c>
      <c r="J24" s="227">
        <f t="shared" si="0"/>
        <v>86</v>
      </c>
      <c r="K24" s="192"/>
      <c r="L24" s="192"/>
      <c r="M24" s="192">
        <v>86</v>
      </c>
      <c r="N24" s="193"/>
      <c r="O24" s="196"/>
      <c r="P24" s="299" t="s">
        <v>697</v>
      </c>
    </row>
    <row r="25" spans="1:16" x14ac:dyDescent="0.2">
      <c r="A25" s="36">
        <v>19</v>
      </c>
      <c r="B25" s="273" t="s">
        <v>698</v>
      </c>
      <c r="C25" s="339" t="s">
        <v>699</v>
      </c>
      <c r="D25" s="81">
        <v>43614</v>
      </c>
      <c r="E25" s="40">
        <v>631240047</v>
      </c>
      <c r="F25" s="42" t="s">
        <v>686</v>
      </c>
      <c r="G25" s="77" t="s">
        <v>663</v>
      </c>
      <c r="H25" s="275">
        <v>10</v>
      </c>
      <c r="I25" s="39">
        <v>13620</v>
      </c>
      <c r="J25" s="227">
        <f t="shared" si="0"/>
        <v>75</v>
      </c>
      <c r="K25" s="192"/>
      <c r="L25" s="192"/>
      <c r="M25" s="192">
        <v>75</v>
      </c>
      <c r="N25" s="193"/>
      <c r="O25" s="196"/>
      <c r="P25" s="299" t="s">
        <v>700</v>
      </c>
    </row>
    <row r="26" spans="1:16" x14ac:dyDescent="0.2">
      <c r="A26" s="338">
        <v>20</v>
      </c>
      <c r="B26" s="273" t="s">
        <v>704</v>
      </c>
      <c r="C26" s="339" t="s">
        <v>705</v>
      </c>
      <c r="D26" s="81">
        <v>44045</v>
      </c>
      <c r="E26" s="40">
        <v>631240053</v>
      </c>
      <c r="F26" s="42" t="s">
        <v>686</v>
      </c>
      <c r="G26" s="77" t="s">
        <v>663</v>
      </c>
      <c r="H26" s="275">
        <v>10</v>
      </c>
      <c r="I26" s="39">
        <v>13620</v>
      </c>
      <c r="J26" s="227">
        <f t="shared" si="0"/>
        <v>106.2</v>
      </c>
      <c r="K26" s="192"/>
      <c r="L26" s="192"/>
      <c r="M26" s="192">
        <v>106.2</v>
      </c>
      <c r="N26" s="193"/>
      <c r="O26" s="196"/>
      <c r="P26" s="299" t="s">
        <v>706</v>
      </c>
    </row>
    <row r="27" spans="1:16" x14ac:dyDescent="0.2">
      <c r="A27" s="36">
        <v>21</v>
      </c>
      <c r="B27" s="272" t="s">
        <v>322</v>
      </c>
      <c r="C27" s="70" t="s">
        <v>323</v>
      </c>
      <c r="D27" s="40">
        <v>49257</v>
      </c>
      <c r="E27" s="80">
        <v>631240094</v>
      </c>
      <c r="F27" s="38" t="s">
        <v>774</v>
      </c>
      <c r="G27" s="83" t="s">
        <v>257</v>
      </c>
      <c r="H27" s="32">
        <v>10</v>
      </c>
      <c r="I27" s="33">
        <v>13460</v>
      </c>
      <c r="J27" s="227">
        <f t="shared" si="0"/>
        <v>213.75</v>
      </c>
      <c r="K27" s="191"/>
      <c r="L27" s="189"/>
      <c r="M27" s="189">
        <v>213.75</v>
      </c>
      <c r="N27" s="189"/>
      <c r="O27" s="189"/>
      <c r="P27" s="110" t="s">
        <v>324</v>
      </c>
    </row>
    <row r="28" spans="1:16" x14ac:dyDescent="0.2">
      <c r="A28" s="338">
        <v>22</v>
      </c>
      <c r="B28" s="273" t="s">
        <v>806</v>
      </c>
      <c r="C28" s="339" t="s">
        <v>90</v>
      </c>
      <c r="D28" s="81">
        <v>49520</v>
      </c>
      <c r="E28" s="40">
        <v>631240073</v>
      </c>
      <c r="F28" s="42" t="s">
        <v>774</v>
      </c>
      <c r="G28" s="77" t="s">
        <v>746</v>
      </c>
      <c r="H28" s="275">
        <v>10</v>
      </c>
      <c r="I28" s="39">
        <v>13780</v>
      </c>
      <c r="J28" s="227">
        <f t="shared" si="0"/>
        <v>123.17</v>
      </c>
      <c r="K28" s="192"/>
      <c r="L28" s="192"/>
      <c r="M28" s="192">
        <v>123.17</v>
      </c>
      <c r="N28" s="193"/>
      <c r="O28" s="196"/>
      <c r="P28" s="299" t="s">
        <v>544</v>
      </c>
    </row>
    <row r="29" spans="1:16" x14ac:dyDescent="0.2">
      <c r="A29" s="36">
        <v>23</v>
      </c>
      <c r="B29" s="273" t="s">
        <v>807</v>
      </c>
      <c r="C29" s="339" t="s">
        <v>549</v>
      </c>
      <c r="D29" s="81">
        <v>49530</v>
      </c>
      <c r="E29" s="40">
        <v>631240056</v>
      </c>
      <c r="F29" s="42" t="s">
        <v>774</v>
      </c>
      <c r="G29" s="77" t="s">
        <v>746</v>
      </c>
      <c r="H29" s="275">
        <v>10</v>
      </c>
      <c r="I29" s="39">
        <v>13780</v>
      </c>
      <c r="J29" s="227">
        <f t="shared" si="0"/>
        <v>60.42</v>
      </c>
      <c r="K29" s="192"/>
      <c r="L29" s="192"/>
      <c r="M29" s="192">
        <v>60.42</v>
      </c>
      <c r="N29" s="193"/>
      <c r="O29" s="196"/>
      <c r="P29" s="299" t="s">
        <v>544</v>
      </c>
    </row>
    <row r="30" spans="1:16" x14ac:dyDescent="0.2">
      <c r="A30" s="338">
        <v>24</v>
      </c>
      <c r="B30" s="273" t="s">
        <v>808</v>
      </c>
      <c r="C30" s="361">
        <v>45266</v>
      </c>
      <c r="D30" s="81">
        <v>49564</v>
      </c>
      <c r="E30" s="40">
        <v>631240044</v>
      </c>
      <c r="F30" s="42" t="s">
        <v>774</v>
      </c>
      <c r="G30" s="77" t="s">
        <v>663</v>
      </c>
      <c r="H30" s="275">
        <v>10</v>
      </c>
      <c r="I30" s="39">
        <v>13620</v>
      </c>
      <c r="J30" s="227">
        <f t="shared" si="0"/>
        <v>78</v>
      </c>
      <c r="K30" s="192"/>
      <c r="L30" s="192"/>
      <c r="M30" s="192">
        <v>78</v>
      </c>
      <c r="N30" s="193"/>
      <c r="O30" s="196"/>
      <c r="P30" s="299" t="s">
        <v>700</v>
      </c>
    </row>
    <row r="31" spans="1:16" x14ac:dyDescent="0.2">
      <c r="A31" s="36">
        <v>24</v>
      </c>
      <c r="B31" s="36" t="s">
        <v>809</v>
      </c>
      <c r="C31" s="273" t="s">
        <v>397</v>
      </c>
      <c r="D31" s="81">
        <v>49571</v>
      </c>
      <c r="E31" s="109">
        <v>631240049</v>
      </c>
      <c r="F31" s="42" t="s">
        <v>774</v>
      </c>
      <c r="G31" s="77" t="s">
        <v>663</v>
      </c>
      <c r="H31" s="275">
        <v>10</v>
      </c>
      <c r="I31" s="39">
        <v>13620</v>
      </c>
      <c r="J31" s="227">
        <f t="shared" si="0"/>
        <v>44.8</v>
      </c>
      <c r="K31" s="191"/>
      <c r="L31" s="313"/>
      <c r="M31" s="189">
        <v>44.8</v>
      </c>
      <c r="N31" s="189"/>
      <c r="O31" s="189"/>
      <c r="P31" s="110" t="s">
        <v>810</v>
      </c>
    </row>
    <row r="32" spans="1:16" x14ac:dyDescent="0.2">
      <c r="A32" s="338">
        <v>25</v>
      </c>
      <c r="B32" s="272" t="s">
        <v>921</v>
      </c>
      <c r="C32" s="272" t="s">
        <v>626</v>
      </c>
      <c r="D32" s="81">
        <v>59151</v>
      </c>
      <c r="E32" s="76">
        <v>631240107</v>
      </c>
      <c r="F32" s="420" t="s">
        <v>893</v>
      </c>
      <c r="G32" s="83" t="s">
        <v>317</v>
      </c>
      <c r="H32" s="32">
        <v>10</v>
      </c>
      <c r="I32" s="33">
        <v>13230</v>
      </c>
      <c r="J32" s="227">
        <f t="shared" ref="J32:J34" si="3">SUM(K32+L32+M32+N32+O32)</f>
        <v>58.08</v>
      </c>
      <c r="K32" s="191"/>
      <c r="L32" s="189">
        <v>58.08</v>
      </c>
      <c r="M32" s="189"/>
      <c r="N32" s="189"/>
      <c r="O32" s="189"/>
      <c r="P32" s="110" t="s">
        <v>126</v>
      </c>
    </row>
    <row r="33" spans="1:16" x14ac:dyDescent="0.2">
      <c r="A33" s="36">
        <v>26</v>
      </c>
      <c r="B33" s="93" t="s">
        <v>924</v>
      </c>
      <c r="C33" s="70" t="s">
        <v>686</v>
      </c>
      <c r="D33" s="81">
        <v>59214</v>
      </c>
      <c r="E33" s="76">
        <v>631240120</v>
      </c>
      <c r="F33" s="420" t="s">
        <v>893</v>
      </c>
      <c r="G33" s="83" t="s">
        <v>923</v>
      </c>
      <c r="H33" s="32">
        <v>10</v>
      </c>
      <c r="I33" s="33">
        <v>13320</v>
      </c>
      <c r="J33" s="227">
        <f t="shared" si="3"/>
        <v>80.180000000000007</v>
      </c>
      <c r="K33" s="425"/>
      <c r="L33" s="192"/>
      <c r="M33" s="192">
        <v>80.180000000000007</v>
      </c>
      <c r="N33" s="193"/>
      <c r="O33" s="196"/>
      <c r="P33" s="110" t="s">
        <v>284</v>
      </c>
    </row>
    <row r="34" spans="1:16" x14ac:dyDescent="0.2">
      <c r="A34" s="338">
        <v>27</v>
      </c>
      <c r="B34" s="272" t="s">
        <v>930</v>
      </c>
      <c r="C34" s="70" t="s">
        <v>686</v>
      </c>
      <c r="D34" s="40">
        <v>59307</v>
      </c>
      <c r="E34" s="76">
        <v>631240110</v>
      </c>
      <c r="F34" s="420" t="s">
        <v>893</v>
      </c>
      <c r="G34" s="83" t="s">
        <v>825</v>
      </c>
      <c r="H34" s="32">
        <v>10</v>
      </c>
      <c r="I34" s="33">
        <v>13250</v>
      </c>
      <c r="J34" s="227">
        <f t="shared" si="3"/>
        <v>14.99</v>
      </c>
      <c r="K34" s="425"/>
      <c r="L34" s="192">
        <v>14.99</v>
      </c>
      <c r="M34" s="192"/>
      <c r="N34" s="193"/>
      <c r="O34" s="196"/>
      <c r="P34" s="110" t="s">
        <v>284</v>
      </c>
    </row>
    <row r="35" spans="1:16" x14ac:dyDescent="0.2">
      <c r="A35" s="36">
        <v>28</v>
      </c>
      <c r="B35" s="273" t="s">
        <v>932</v>
      </c>
      <c r="C35" s="383" t="s">
        <v>121</v>
      </c>
      <c r="D35" s="76">
        <v>59323</v>
      </c>
      <c r="E35" s="109">
        <v>631240074</v>
      </c>
      <c r="F35" s="38" t="s">
        <v>893</v>
      </c>
      <c r="G35" s="83" t="s">
        <v>663</v>
      </c>
      <c r="H35" s="32">
        <v>10</v>
      </c>
      <c r="I35" s="33">
        <v>13620</v>
      </c>
      <c r="J35" s="227">
        <f t="shared" si="0"/>
        <v>117.57</v>
      </c>
      <c r="K35" s="191"/>
      <c r="L35" s="189"/>
      <c r="M35" s="192">
        <v>117.57</v>
      </c>
      <c r="N35" s="193"/>
      <c r="O35" s="196"/>
      <c r="P35" s="110" t="s">
        <v>933</v>
      </c>
    </row>
    <row r="36" spans="1:16" x14ac:dyDescent="0.2">
      <c r="A36" s="36">
        <v>29</v>
      </c>
      <c r="B36" s="272"/>
      <c r="C36" s="272"/>
      <c r="D36" s="81"/>
      <c r="E36" s="76"/>
      <c r="F36" s="42"/>
      <c r="G36" s="77" t="s">
        <v>1047</v>
      </c>
      <c r="H36" s="48">
        <v>10</v>
      </c>
      <c r="I36" s="39">
        <v>11110</v>
      </c>
      <c r="J36" s="227">
        <f t="shared" si="0"/>
        <v>6194.12</v>
      </c>
      <c r="K36" s="192">
        <v>6194.12</v>
      </c>
      <c r="L36" s="192"/>
      <c r="M36" s="192"/>
      <c r="N36" s="193"/>
      <c r="O36" s="196"/>
      <c r="P36" s="299"/>
    </row>
    <row r="37" spans="1:16" ht="13.5" thickBot="1" x14ac:dyDescent="0.25">
      <c r="A37" s="338">
        <v>30</v>
      </c>
      <c r="B37" s="272"/>
      <c r="C37" s="272"/>
      <c r="D37" s="81"/>
      <c r="E37" s="76"/>
      <c r="F37" s="42"/>
      <c r="G37" s="77" t="s">
        <v>1048</v>
      </c>
      <c r="H37" s="48">
        <v>10</v>
      </c>
      <c r="I37" s="39">
        <v>11110</v>
      </c>
      <c r="J37" s="227">
        <f t="shared" si="0"/>
        <v>315</v>
      </c>
      <c r="K37" s="192">
        <v>315</v>
      </c>
      <c r="L37" s="192"/>
      <c r="M37" s="192"/>
      <c r="N37" s="193"/>
      <c r="O37" s="196"/>
      <c r="P37" s="299"/>
    </row>
    <row r="38" spans="1:16" ht="13.5" thickBot="1" x14ac:dyDescent="0.25">
      <c r="A38" s="207"/>
      <c r="B38" s="208"/>
      <c r="C38" s="209"/>
      <c r="D38" s="210"/>
      <c r="E38" s="210"/>
      <c r="F38" s="209"/>
      <c r="G38" s="210"/>
      <c r="H38" s="209"/>
      <c r="I38" s="211" t="s">
        <v>47</v>
      </c>
      <c r="J38" s="244">
        <f t="shared" ref="J38:O38" si="4">SUM(J7:J37)</f>
        <v>34791.4</v>
      </c>
      <c r="K38" s="244">
        <f t="shared" si="4"/>
        <v>19563.060000000001</v>
      </c>
      <c r="L38" s="244">
        <f t="shared" si="4"/>
        <v>264.18</v>
      </c>
      <c r="M38" s="244">
        <f t="shared" si="4"/>
        <v>14964.16</v>
      </c>
      <c r="N38" s="244">
        <f t="shared" si="4"/>
        <v>0</v>
      </c>
      <c r="O38" s="244">
        <f t="shared" si="4"/>
        <v>0</v>
      </c>
      <c r="P38" s="303"/>
    </row>
    <row r="39" spans="1:16" x14ac:dyDescent="0.2">
      <c r="H39" s="2"/>
      <c r="I39" s="2"/>
      <c r="J39" s="2"/>
      <c r="K39" s="2"/>
      <c r="L39" s="2"/>
      <c r="M39" s="2"/>
      <c r="N39" s="2"/>
      <c r="O39" s="2"/>
      <c r="P39" s="102"/>
    </row>
    <row r="40" spans="1:16" x14ac:dyDescent="0.2">
      <c r="H40" s="2"/>
      <c r="I40" s="2"/>
      <c r="J40" s="279"/>
      <c r="K40" s="279"/>
      <c r="L40" s="279"/>
      <c r="M40" s="279"/>
      <c r="N40" s="2"/>
      <c r="O40" s="2"/>
      <c r="P40" s="114"/>
    </row>
    <row r="41" spans="1:16" x14ac:dyDescent="0.2">
      <c r="B41" s="2"/>
      <c r="D41" s="2"/>
      <c r="E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">
      <c r="B42" s="2"/>
      <c r="D42" s="2"/>
      <c r="E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">
      <c r="H43" s="2"/>
      <c r="I43" s="2"/>
      <c r="J43" s="2"/>
      <c r="K43" s="2"/>
      <c r="L43" s="2"/>
      <c r="M43" s="2"/>
      <c r="N43" s="2"/>
      <c r="O43" s="2"/>
    </row>
    <row r="44" spans="1:16" x14ac:dyDescent="0.2">
      <c r="H44" s="2"/>
      <c r="I44" s="2"/>
      <c r="J44" s="2"/>
      <c r="K44" s="442"/>
      <c r="L44" s="2"/>
      <c r="M44" s="2"/>
      <c r="N44" s="2"/>
      <c r="O44" s="2"/>
    </row>
    <row r="45" spans="1:16" x14ac:dyDescent="0.2">
      <c r="H45" s="2"/>
      <c r="I45" s="2"/>
      <c r="J45" s="2"/>
      <c r="K45" s="2"/>
      <c r="L45" s="2"/>
      <c r="M45" s="2"/>
      <c r="N45" s="2"/>
      <c r="O45" s="2"/>
    </row>
    <row r="46" spans="1:16" x14ac:dyDescent="0.2">
      <c r="H46" s="2"/>
      <c r="I46" s="2"/>
      <c r="J46" s="2"/>
      <c r="K46" s="2"/>
      <c r="L46" s="2"/>
      <c r="M46" s="2"/>
      <c r="N46" s="2"/>
      <c r="O46" s="2"/>
    </row>
    <row r="47" spans="1:16" x14ac:dyDescent="0.2">
      <c r="H47" s="2"/>
      <c r="I47" s="2"/>
      <c r="J47" s="2"/>
      <c r="K47" s="2"/>
      <c r="L47" s="2"/>
      <c r="M47" s="2"/>
      <c r="N47" s="2"/>
      <c r="O47" s="2"/>
    </row>
    <row r="48" spans="1:16" x14ac:dyDescent="0.2">
      <c r="H48" s="2"/>
      <c r="I48" s="2"/>
      <c r="J48" s="2"/>
      <c r="K48" s="2"/>
      <c r="L48" s="2"/>
      <c r="M48" s="2"/>
      <c r="N48" s="2"/>
      <c r="O48" s="2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ht="13.5" customHeight="1" x14ac:dyDescent="0.2"/>
    <row r="142" s="2" customFormat="1" ht="13.5" customHeight="1" x14ac:dyDescent="0.2"/>
    <row r="143" s="2" customFormat="1" ht="13.5" customHeight="1" x14ac:dyDescent="0.2"/>
    <row r="144" s="2" customFormat="1" ht="13.5" customHeight="1" x14ac:dyDescent="0.2"/>
    <row r="145" s="2" customFormat="1" ht="13.5" customHeight="1" x14ac:dyDescent="0.2"/>
    <row r="146" s="2" customFormat="1" ht="13.5" customHeight="1" x14ac:dyDescent="0.2"/>
    <row r="147" s="2" customFormat="1" ht="13.5" customHeight="1" x14ac:dyDescent="0.2"/>
    <row r="148" s="2" customFormat="1" ht="13.5" customHeight="1" x14ac:dyDescent="0.2"/>
    <row r="149" s="2" customFormat="1" ht="13.5" customHeight="1" x14ac:dyDescent="0.2"/>
    <row r="150" s="2" customFormat="1" ht="13.5" customHeight="1" x14ac:dyDescent="0.2"/>
    <row r="151" s="2" customFormat="1" ht="13.5" customHeight="1" x14ac:dyDescent="0.2"/>
    <row r="152" s="2" customFormat="1" ht="13.5" customHeight="1" x14ac:dyDescent="0.2"/>
    <row r="153" s="2" customFormat="1" ht="13.5" customHeight="1" x14ac:dyDescent="0.2"/>
    <row r="154" s="2" customFormat="1" ht="13.5" customHeight="1" x14ac:dyDescent="0.2"/>
    <row r="155" s="2" customFormat="1" ht="13.5" customHeight="1" x14ac:dyDescent="0.2"/>
    <row r="156" s="2" customFormat="1" ht="13.5" customHeight="1" x14ac:dyDescent="0.2"/>
    <row r="157" s="2" customFormat="1" ht="13.5" customHeight="1" x14ac:dyDescent="0.2"/>
    <row r="158" s="2" customFormat="1" ht="13.5" customHeight="1" x14ac:dyDescent="0.2"/>
    <row r="159" s="2" customFormat="1" ht="13.5" customHeight="1" x14ac:dyDescent="0.2"/>
    <row r="160" s="2" customFormat="1" ht="13.5" customHeight="1" x14ac:dyDescent="0.2"/>
    <row r="161" s="2" customFormat="1" ht="13.5" customHeight="1" x14ac:dyDescent="0.2"/>
    <row r="162" s="2" customFormat="1" ht="13.5" customHeight="1" x14ac:dyDescent="0.2"/>
    <row r="163" s="2" customFormat="1" ht="13.5" customHeight="1" x14ac:dyDescent="0.2"/>
    <row r="164" s="2" customFormat="1" ht="13.5" customHeight="1" x14ac:dyDescent="0.2"/>
    <row r="165" s="2" customFormat="1" ht="13.5" customHeight="1" x14ac:dyDescent="0.2"/>
    <row r="166" s="2" customFormat="1" ht="13.5" customHeight="1" x14ac:dyDescent="0.2"/>
    <row r="167" s="2" customFormat="1" ht="13.5" customHeight="1" x14ac:dyDescent="0.2"/>
    <row r="168" s="2" customFormat="1" ht="13.5" customHeight="1" x14ac:dyDescent="0.2"/>
    <row r="169" s="2" customFormat="1" ht="13.5" customHeight="1" x14ac:dyDescent="0.2"/>
    <row r="170" s="2" customFormat="1" ht="13.5" customHeight="1" x14ac:dyDescent="0.2"/>
    <row r="171" s="2" customFormat="1" ht="13.5" customHeight="1" x14ac:dyDescent="0.2"/>
    <row r="172" s="2" customFormat="1" ht="13.5" customHeight="1" x14ac:dyDescent="0.2"/>
    <row r="173" s="2" customFormat="1" ht="13.5" customHeight="1" x14ac:dyDescent="0.2"/>
    <row r="174" s="2" customFormat="1" ht="13.5" customHeight="1" x14ac:dyDescent="0.2"/>
    <row r="175" s="2" customFormat="1" ht="13.5" customHeight="1" x14ac:dyDescent="0.2"/>
    <row r="176" s="2" customFormat="1" ht="13.5" customHeight="1" x14ac:dyDescent="0.2"/>
    <row r="177" s="2" customFormat="1" ht="13.5" customHeight="1" x14ac:dyDescent="0.2"/>
    <row r="178" s="2" customFormat="1" ht="13.5" customHeight="1" x14ac:dyDescent="0.2"/>
    <row r="179" s="2" customFormat="1" ht="13.5" customHeight="1" x14ac:dyDescent="0.2"/>
    <row r="180" s="2" customFormat="1" ht="13.5" customHeight="1" x14ac:dyDescent="0.2"/>
    <row r="181" s="2" customFormat="1" ht="13.5" customHeight="1" x14ac:dyDescent="0.2"/>
    <row r="182" s="2" customFormat="1" ht="13.5" customHeight="1" x14ac:dyDescent="0.2"/>
    <row r="183" s="2" customFormat="1" ht="13.5" customHeight="1" x14ac:dyDescent="0.2"/>
    <row r="184" s="2" customFormat="1" ht="13.5" customHeight="1" x14ac:dyDescent="0.2"/>
    <row r="185" s="2" customFormat="1" ht="13.5" customHeight="1" x14ac:dyDescent="0.2"/>
    <row r="186" s="2" customFormat="1" ht="13.5" customHeight="1" x14ac:dyDescent="0.2"/>
    <row r="187" s="2" customFormat="1" ht="13.5" customHeight="1" x14ac:dyDescent="0.2"/>
    <row r="188" s="2" customFormat="1" ht="13.5" customHeight="1" x14ac:dyDescent="0.2"/>
    <row r="189" s="2" customFormat="1" ht="13.5" customHeight="1" x14ac:dyDescent="0.2"/>
    <row r="190" s="2" customFormat="1" ht="13.5" customHeight="1" x14ac:dyDescent="0.2"/>
    <row r="191" s="2" customFormat="1" ht="13.5" customHeight="1" x14ac:dyDescent="0.2"/>
    <row r="192" s="2" customFormat="1" ht="13.5" customHeight="1" x14ac:dyDescent="0.2"/>
    <row r="193" s="2" customFormat="1" ht="13.5" customHeight="1" x14ac:dyDescent="0.2"/>
    <row r="194" s="2" customFormat="1" ht="13.5" customHeight="1" x14ac:dyDescent="0.2"/>
    <row r="195" s="2" customFormat="1" ht="13.5" customHeight="1" x14ac:dyDescent="0.2"/>
    <row r="196" s="2" customFormat="1" ht="13.5" customHeight="1" x14ac:dyDescent="0.2"/>
    <row r="197" s="2" customFormat="1" ht="13.5" customHeight="1" x14ac:dyDescent="0.2"/>
    <row r="198" s="2" customFormat="1" ht="13.5" customHeight="1" x14ac:dyDescent="0.2"/>
    <row r="199" s="2" customFormat="1" ht="13.5" customHeight="1" x14ac:dyDescent="0.2"/>
    <row r="200" s="2" customFormat="1" ht="13.5" customHeight="1" x14ac:dyDescent="0.2"/>
    <row r="201" s="2" customFormat="1" ht="13.5" customHeight="1" x14ac:dyDescent="0.2"/>
    <row r="202" s="2" customFormat="1" ht="13.5" customHeight="1" x14ac:dyDescent="0.2"/>
    <row r="203" s="2" customFormat="1" ht="13.5" customHeight="1" x14ac:dyDescent="0.2"/>
    <row r="204" s="2" customFormat="1" ht="13.5" customHeight="1" x14ac:dyDescent="0.2"/>
    <row r="205" s="2" customFormat="1" ht="13.5" customHeight="1" x14ac:dyDescent="0.2"/>
    <row r="206" s="2" customFormat="1" ht="13.5" customHeight="1" x14ac:dyDescent="0.2"/>
    <row r="207" s="2" customFormat="1" ht="13.5" customHeight="1" x14ac:dyDescent="0.2"/>
    <row r="208" s="2" customFormat="1" ht="13.5" customHeight="1" x14ac:dyDescent="0.2"/>
    <row r="209" s="2" customFormat="1" ht="13.5" customHeight="1" x14ac:dyDescent="0.2"/>
    <row r="210" s="2" customFormat="1" ht="13.5" customHeigh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pans="11:11" s="2" customFormat="1" x14ac:dyDescent="0.2"/>
    <row r="338" spans="11:11" s="2" customFormat="1" x14ac:dyDescent="0.2"/>
    <row r="339" spans="11:11" s="2" customFormat="1" x14ac:dyDescent="0.2">
      <c r="K339" s="14"/>
    </row>
    <row r="340" spans="11:11" s="2" customFormat="1" x14ac:dyDescent="0.2"/>
    <row r="341" spans="11:11" s="2" customFormat="1" x14ac:dyDescent="0.2"/>
    <row r="342" spans="11:11" s="2" customFormat="1" x14ac:dyDescent="0.2"/>
    <row r="343" spans="11:11" s="2" customFormat="1" x14ac:dyDescent="0.2"/>
    <row r="344" spans="11:11" s="2" customFormat="1" x14ac:dyDescent="0.2"/>
    <row r="345" spans="11:11" s="2" customFormat="1" x14ac:dyDescent="0.2"/>
    <row r="346" spans="11:11" s="2" customFormat="1" x14ac:dyDescent="0.2"/>
    <row r="347" spans="11:11" s="2" customFormat="1" x14ac:dyDescent="0.2"/>
    <row r="348" spans="11:11" s="2" customFormat="1" x14ac:dyDescent="0.2"/>
    <row r="349" spans="11:11" s="2" customFormat="1" x14ac:dyDescent="0.2"/>
    <row r="350" spans="11:11" s="2" customFormat="1" x14ac:dyDescent="0.2"/>
    <row r="351" spans="11:11" s="2" customFormat="1" x14ac:dyDescent="0.2"/>
    <row r="352" spans="11:11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pans="1:7" s="2" customFormat="1" x14ac:dyDescent="0.2">
      <c r="B417" s="90"/>
      <c r="D417" s="3"/>
      <c r="E417" s="3"/>
      <c r="G417" s="3"/>
    </row>
    <row r="418" spans="1:7" s="2" customFormat="1" x14ac:dyDescent="0.2">
      <c r="B418" s="90"/>
      <c r="D418" s="3"/>
      <c r="E418" s="3"/>
      <c r="G418" s="3"/>
    </row>
    <row r="419" spans="1:7" s="2" customFormat="1" x14ac:dyDescent="0.2">
      <c r="A419" s="14"/>
      <c r="B419" s="108"/>
      <c r="C419" s="14"/>
      <c r="D419" s="3"/>
      <c r="E419" s="3"/>
      <c r="G419" s="3"/>
    </row>
    <row r="420" spans="1:7" s="2" customFormat="1" x14ac:dyDescent="0.2">
      <c r="B420" s="90"/>
      <c r="D420" s="3"/>
      <c r="E420" s="3"/>
      <c r="G420" s="3"/>
    </row>
    <row r="421" spans="1:7" s="2" customFormat="1" x14ac:dyDescent="0.2">
      <c r="B421" s="90"/>
      <c r="D421" s="3"/>
      <c r="E421" s="3"/>
      <c r="G421" s="3"/>
    </row>
    <row r="422" spans="1:7" s="2" customFormat="1" x14ac:dyDescent="0.2">
      <c r="B422" s="90"/>
      <c r="D422" s="3"/>
      <c r="E422" s="3"/>
      <c r="G422" s="3"/>
    </row>
    <row r="423" spans="1:7" s="2" customFormat="1" x14ac:dyDescent="0.2">
      <c r="B423" s="90"/>
      <c r="D423" s="3"/>
      <c r="E423" s="3"/>
      <c r="G423" s="3"/>
    </row>
    <row r="424" spans="1:7" s="2" customFormat="1" x14ac:dyDescent="0.2">
      <c r="B424" s="90"/>
      <c r="D424" s="3"/>
      <c r="E424" s="3"/>
      <c r="G424" s="3"/>
    </row>
    <row r="425" spans="1:7" s="2" customFormat="1" x14ac:dyDescent="0.2">
      <c r="B425" s="90"/>
      <c r="D425" s="3"/>
      <c r="E425" s="3"/>
      <c r="G425" s="3"/>
    </row>
    <row r="426" spans="1:7" s="2" customFormat="1" x14ac:dyDescent="0.2">
      <c r="B426" s="90"/>
      <c r="D426" s="3"/>
      <c r="E426" s="3"/>
      <c r="G426" s="3"/>
    </row>
    <row r="427" spans="1:7" s="2" customFormat="1" x14ac:dyDescent="0.2">
      <c r="B427" s="90"/>
      <c r="D427" s="3"/>
      <c r="E427" s="3"/>
      <c r="G427" s="3"/>
    </row>
    <row r="428" spans="1:7" s="2" customFormat="1" x14ac:dyDescent="0.2">
      <c r="B428" s="90"/>
      <c r="D428" s="3"/>
      <c r="E428" s="3"/>
      <c r="G428" s="3"/>
    </row>
    <row r="429" spans="1:7" s="2" customFormat="1" x14ac:dyDescent="0.2">
      <c r="B429" s="90"/>
      <c r="D429" s="3"/>
      <c r="E429" s="3"/>
      <c r="G429" s="3"/>
    </row>
    <row r="430" spans="1:7" s="2" customFormat="1" x14ac:dyDescent="0.2">
      <c r="B430" s="90"/>
      <c r="D430" s="3"/>
      <c r="E430" s="3"/>
      <c r="G430" s="3"/>
    </row>
    <row r="431" spans="1:7" s="2" customFormat="1" x14ac:dyDescent="0.2">
      <c r="B431" s="90"/>
      <c r="D431" s="3"/>
      <c r="E431" s="3"/>
      <c r="G431" s="3"/>
    </row>
    <row r="432" spans="1:7" s="2" customFormat="1" x14ac:dyDescent="0.2">
      <c r="B432" s="90"/>
      <c r="D432" s="3"/>
      <c r="E432" s="3"/>
      <c r="G432" s="3"/>
    </row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pans="8:15" s="2" customFormat="1" x14ac:dyDescent="0.2"/>
    <row r="626" spans="8:15" s="2" customFormat="1" x14ac:dyDescent="0.2"/>
    <row r="627" spans="8:15" s="2" customFormat="1" x14ac:dyDescent="0.2"/>
    <row r="628" spans="8:15" s="2" customFormat="1" x14ac:dyDescent="0.2">
      <c r="H628" s="11"/>
      <c r="I628" s="11"/>
      <c r="J628" s="11"/>
      <c r="K628" s="11"/>
      <c r="L628" s="11"/>
      <c r="M628" s="11"/>
      <c r="N628" s="11"/>
      <c r="O628" s="13"/>
    </row>
    <row r="629" spans="8:15" s="2" customFormat="1" x14ac:dyDescent="0.2">
      <c r="H629" s="11"/>
      <c r="I629" s="11"/>
      <c r="J629" s="11"/>
      <c r="K629" s="11"/>
      <c r="L629" s="11"/>
      <c r="M629" s="11"/>
      <c r="N629" s="11"/>
      <c r="O629" s="13"/>
    </row>
    <row r="630" spans="8:15" s="2" customFormat="1" x14ac:dyDescent="0.2">
      <c r="H630" s="11"/>
      <c r="I630" s="11"/>
      <c r="J630" s="11"/>
      <c r="K630" s="11"/>
      <c r="L630" s="11"/>
      <c r="M630" s="11"/>
      <c r="N630" s="11"/>
      <c r="O630" s="13"/>
    </row>
    <row r="631" spans="8:15" s="2" customFormat="1" x14ac:dyDescent="0.2">
      <c r="H631" s="11"/>
      <c r="I631" s="11"/>
      <c r="J631" s="11"/>
      <c r="K631" s="11"/>
      <c r="L631" s="11"/>
      <c r="M631" s="11"/>
      <c r="N631" s="11"/>
      <c r="O631" s="13"/>
    </row>
    <row r="632" spans="8:15" s="2" customFormat="1" x14ac:dyDescent="0.2">
      <c r="H632" s="11"/>
      <c r="I632" s="11"/>
      <c r="J632" s="11"/>
      <c r="K632" s="11"/>
      <c r="L632" s="11"/>
      <c r="M632" s="11"/>
      <c r="N632" s="11"/>
      <c r="O632" s="13"/>
    </row>
    <row r="633" spans="8:15" s="2" customFormat="1" x14ac:dyDescent="0.2">
      <c r="H633" s="11"/>
      <c r="I633" s="11"/>
      <c r="J633" s="11"/>
      <c r="K633" s="11"/>
      <c r="L633" s="11"/>
      <c r="M633" s="11"/>
      <c r="N633" s="11"/>
      <c r="O633" s="13"/>
    </row>
    <row r="634" spans="8:15" s="2" customFormat="1" x14ac:dyDescent="0.2">
      <c r="H634" s="11"/>
      <c r="I634" s="11"/>
      <c r="J634" s="11"/>
      <c r="K634" s="11"/>
      <c r="L634" s="11"/>
      <c r="M634" s="11"/>
      <c r="N634" s="11"/>
      <c r="O634" s="13"/>
    </row>
    <row r="635" spans="8:15" s="2" customFormat="1" x14ac:dyDescent="0.2">
      <c r="H635" s="11"/>
      <c r="I635" s="11"/>
      <c r="J635" s="11"/>
      <c r="K635" s="11"/>
      <c r="L635" s="11"/>
      <c r="M635" s="11"/>
      <c r="N635" s="11"/>
      <c r="O635" s="13"/>
    </row>
    <row r="636" spans="8:15" s="2" customFormat="1" x14ac:dyDescent="0.2">
      <c r="H636" s="11"/>
      <c r="I636" s="11"/>
      <c r="J636" s="11"/>
      <c r="K636" s="11"/>
      <c r="L636" s="11"/>
      <c r="M636" s="11"/>
      <c r="N636" s="11"/>
      <c r="O636" s="13"/>
    </row>
    <row r="637" spans="8:15" s="2" customFormat="1" x14ac:dyDescent="0.2">
      <c r="H637" s="11"/>
      <c r="I637" s="11"/>
      <c r="J637" s="11"/>
      <c r="K637" s="11"/>
      <c r="L637" s="11"/>
      <c r="M637" s="11"/>
      <c r="N637" s="11"/>
      <c r="O637" s="13"/>
    </row>
    <row r="638" spans="8:15" s="2" customFormat="1" x14ac:dyDescent="0.2">
      <c r="H638" s="11"/>
      <c r="I638" s="11"/>
      <c r="J638" s="11"/>
      <c r="K638" s="11"/>
      <c r="L638" s="11"/>
      <c r="M638" s="11"/>
      <c r="N638" s="11"/>
      <c r="O638" s="13"/>
    </row>
    <row r="639" spans="8:15" s="2" customFormat="1" x14ac:dyDescent="0.2">
      <c r="H639" s="11"/>
      <c r="I639" s="11"/>
      <c r="J639" s="11"/>
      <c r="K639" s="11"/>
      <c r="L639" s="11"/>
      <c r="M639" s="11"/>
      <c r="N639" s="11"/>
      <c r="O639" s="13"/>
    </row>
    <row r="640" spans="8:15" s="2" customFormat="1" x14ac:dyDescent="0.2">
      <c r="H640" s="11"/>
      <c r="I640" s="11"/>
      <c r="J640" s="11"/>
      <c r="K640" s="11"/>
      <c r="L640" s="11"/>
      <c r="M640" s="11"/>
      <c r="N640" s="11"/>
      <c r="O640" s="13"/>
    </row>
    <row r="641" spans="8:15" s="2" customFormat="1" x14ac:dyDescent="0.2">
      <c r="H641" s="11"/>
      <c r="I641" s="11"/>
      <c r="J641" s="11"/>
      <c r="K641" s="11"/>
      <c r="L641" s="11"/>
      <c r="M641" s="11"/>
      <c r="N641" s="11"/>
      <c r="O641" s="13"/>
    </row>
    <row r="642" spans="8:15" s="2" customFormat="1" x14ac:dyDescent="0.2">
      <c r="H642" s="11"/>
      <c r="I642" s="11"/>
      <c r="J642" s="11"/>
      <c r="K642" s="11"/>
      <c r="L642" s="11"/>
      <c r="M642" s="11"/>
      <c r="N642" s="11"/>
      <c r="O642" s="13"/>
    </row>
    <row r="643" spans="8:15" s="2" customFormat="1" x14ac:dyDescent="0.2">
      <c r="H643" s="11"/>
      <c r="I643" s="11"/>
      <c r="J643" s="11"/>
      <c r="K643" s="11"/>
      <c r="L643" s="11"/>
      <c r="M643" s="11"/>
      <c r="N643" s="11"/>
      <c r="O643" s="13"/>
    </row>
    <row r="644" spans="8:15" s="2" customFormat="1" x14ac:dyDescent="0.2">
      <c r="H644" s="11"/>
      <c r="I644" s="11"/>
      <c r="J644" s="11"/>
      <c r="K644" s="11"/>
      <c r="L644" s="11"/>
      <c r="M644" s="11"/>
      <c r="N644" s="11"/>
      <c r="O644" s="13"/>
    </row>
    <row r="645" spans="8:15" s="2" customFormat="1" x14ac:dyDescent="0.2">
      <c r="H645" s="11"/>
      <c r="I645" s="11"/>
      <c r="J645" s="11"/>
      <c r="K645" s="11"/>
      <c r="L645" s="11"/>
      <c r="M645" s="11"/>
      <c r="N645" s="11"/>
      <c r="O645" s="13"/>
    </row>
    <row r="646" spans="8:15" s="2" customFormat="1" x14ac:dyDescent="0.2">
      <c r="H646" s="11"/>
      <c r="I646" s="11"/>
      <c r="J646" s="11"/>
      <c r="K646" s="11"/>
      <c r="L646" s="11"/>
      <c r="M646" s="11"/>
      <c r="N646" s="11"/>
      <c r="O646" s="13"/>
    </row>
    <row r="647" spans="8:15" s="2" customFormat="1" x14ac:dyDescent="0.2">
      <c r="H647" s="11"/>
      <c r="I647" s="11"/>
      <c r="J647" s="11"/>
      <c r="K647" s="11"/>
      <c r="L647" s="11"/>
      <c r="M647" s="11"/>
      <c r="N647" s="11"/>
      <c r="O647" s="13"/>
    </row>
    <row r="648" spans="8:15" s="2" customFormat="1" x14ac:dyDescent="0.2">
      <c r="H648" s="11"/>
      <c r="I648" s="11"/>
      <c r="J648" s="11"/>
      <c r="K648" s="11"/>
      <c r="L648" s="11"/>
      <c r="M648" s="11"/>
      <c r="N648" s="11"/>
      <c r="O648" s="13"/>
    </row>
    <row r="649" spans="8:15" s="2" customFormat="1" x14ac:dyDescent="0.2">
      <c r="H649" s="11"/>
      <c r="I649" s="11"/>
      <c r="J649" s="11"/>
      <c r="K649" s="11"/>
      <c r="L649" s="11"/>
      <c r="M649" s="11"/>
      <c r="N649" s="11"/>
      <c r="O649" s="13"/>
    </row>
    <row r="650" spans="8:15" s="2" customFormat="1" x14ac:dyDescent="0.2">
      <c r="H650" s="11"/>
      <c r="I650" s="11"/>
      <c r="J650" s="11"/>
      <c r="K650" s="11"/>
      <c r="L650" s="11"/>
      <c r="M650" s="11"/>
      <c r="N650" s="11"/>
      <c r="O650" s="13"/>
    </row>
    <row r="651" spans="8:15" s="2" customFormat="1" x14ac:dyDescent="0.2">
      <c r="H651" s="11"/>
      <c r="I651" s="11"/>
      <c r="J651" s="11"/>
      <c r="K651" s="11"/>
      <c r="L651" s="11"/>
      <c r="M651" s="11"/>
      <c r="N651" s="11"/>
      <c r="O651" s="13"/>
    </row>
    <row r="652" spans="8:15" s="2" customFormat="1" x14ac:dyDescent="0.2">
      <c r="H652" s="11"/>
      <c r="I652" s="11"/>
      <c r="J652" s="11"/>
      <c r="K652" s="11"/>
      <c r="L652" s="11"/>
      <c r="M652" s="11"/>
      <c r="N652" s="11"/>
      <c r="O652" s="13"/>
    </row>
    <row r="653" spans="8:15" s="2" customFormat="1" x14ac:dyDescent="0.2">
      <c r="H653" s="11"/>
      <c r="I653" s="11"/>
      <c r="J653" s="11"/>
      <c r="K653" s="11"/>
      <c r="L653" s="11"/>
      <c r="M653" s="11"/>
      <c r="N653" s="11"/>
      <c r="O653" s="13"/>
    </row>
    <row r="654" spans="8:15" s="2" customFormat="1" x14ac:dyDescent="0.2">
      <c r="H654" s="11"/>
      <c r="I654" s="11"/>
      <c r="J654" s="11"/>
      <c r="K654" s="11"/>
      <c r="L654" s="11"/>
      <c r="M654" s="11"/>
      <c r="N654" s="11"/>
      <c r="O654" s="13"/>
    </row>
    <row r="655" spans="8:15" s="2" customFormat="1" x14ac:dyDescent="0.2">
      <c r="H655" s="11"/>
      <c r="I655" s="11"/>
      <c r="J655" s="11"/>
      <c r="K655" s="11"/>
      <c r="L655" s="11"/>
      <c r="M655" s="11"/>
      <c r="N655" s="11"/>
      <c r="O655" s="13"/>
    </row>
    <row r="656" spans="8:15" s="2" customFormat="1" x14ac:dyDescent="0.2">
      <c r="H656" s="11"/>
      <c r="I656" s="11"/>
      <c r="J656" s="11"/>
      <c r="K656" s="11"/>
      <c r="L656" s="11"/>
      <c r="M656" s="11"/>
      <c r="N656" s="11"/>
      <c r="O656" s="13"/>
    </row>
    <row r="657" spans="8:15" s="2" customFormat="1" x14ac:dyDescent="0.2">
      <c r="H657" s="11"/>
      <c r="I657" s="11"/>
      <c r="J657" s="11"/>
      <c r="K657" s="11"/>
      <c r="L657" s="11"/>
      <c r="M657" s="11"/>
      <c r="N657" s="11"/>
      <c r="O657" s="13"/>
    </row>
    <row r="658" spans="8:15" s="2" customFormat="1" x14ac:dyDescent="0.2">
      <c r="H658" s="11"/>
      <c r="I658" s="11"/>
      <c r="J658" s="11"/>
      <c r="K658" s="11"/>
      <c r="L658" s="11"/>
      <c r="M658" s="11"/>
      <c r="N658" s="11"/>
      <c r="O658" s="13"/>
    </row>
    <row r="659" spans="8:15" s="2" customFormat="1" x14ac:dyDescent="0.2">
      <c r="H659" s="11"/>
      <c r="I659" s="11"/>
      <c r="J659" s="11"/>
      <c r="K659" s="11"/>
      <c r="L659" s="11"/>
      <c r="M659" s="11"/>
      <c r="N659" s="11"/>
      <c r="O659" s="13"/>
    </row>
    <row r="660" spans="8:15" s="2" customFormat="1" x14ac:dyDescent="0.2">
      <c r="H660" s="11"/>
      <c r="I660" s="11"/>
      <c r="J660" s="11"/>
      <c r="K660" s="11"/>
      <c r="L660" s="11"/>
      <c r="M660" s="11"/>
      <c r="N660" s="11"/>
      <c r="O660" s="13"/>
    </row>
    <row r="661" spans="8:15" s="2" customFormat="1" x14ac:dyDescent="0.2">
      <c r="H661" s="11"/>
      <c r="I661" s="11"/>
      <c r="J661" s="11"/>
      <c r="K661" s="11"/>
      <c r="L661" s="11"/>
      <c r="M661" s="11"/>
      <c r="N661" s="11"/>
      <c r="O661" s="13"/>
    </row>
    <row r="662" spans="8:15" s="2" customFormat="1" x14ac:dyDescent="0.2">
      <c r="H662" s="11"/>
      <c r="I662" s="11"/>
      <c r="J662" s="11"/>
      <c r="K662" s="11"/>
      <c r="L662" s="11"/>
      <c r="M662" s="11"/>
      <c r="N662" s="11"/>
      <c r="O662" s="13"/>
    </row>
    <row r="663" spans="8:15" s="2" customFormat="1" x14ac:dyDescent="0.2">
      <c r="H663" s="11"/>
      <c r="I663" s="11"/>
      <c r="J663" s="11"/>
      <c r="K663" s="11"/>
      <c r="L663" s="11"/>
      <c r="M663" s="11"/>
      <c r="N663" s="11"/>
      <c r="O663" s="13"/>
    </row>
    <row r="664" spans="8:15" s="2" customFormat="1" x14ac:dyDescent="0.2">
      <c r="H664" s="11"/>
      <c r="I664" s="11"/>
      <c r="J664" s="11"/>
      <c r="K664" s="11"/>
      <c r="L664" s="11"/>
      <c r="M664" s="11"/>
      <c r="N664" s="11"/>
      <c r="O664" s="13"/>
    </row>
    <row r="665" spans="8:15" s="2" customFormat="1" x14ac:dyDescent="0.2">
      <c r="H665" s="11"/>
      <c r="I665" s="11"/>
      <c r="J665" s="11"/>
      <c r="K665" s="11"/>
      <c r="L665" s="11"/>
      <c r="M665" s="11"/>
      <c r="N665" s="11"/>
      <c r="O665" s="13"/>
    </row>
    <row r="666" spans="8:15" s="2" customFormat="1" x14ac:dyDescent="0.2">
      <c r="H666" s="11"/>
      <c r="I666" s="11"/>
      <c r="J666" s="11"/>
      <c r="K666" s="11"/>
      <c r="L666" s="11"/>
      <c r="M666" s="11"/>
      <c r="N666" s="11"/>
      <c r="O666" s="13"/>
    </row>
    <row r="667" spans="8:15" s="2" customFormat="1" x14ac:dyDescent="0.2">
      <c r="H667" s="11"/>
      <c r="I667" s="11"/>
      <c r="J667" s="11"/>
      <c r="K667" s="11"/>
      <c r="L667" s="11"/>
      <c r="M667" s="11"/>
      <c r="N667" s="11"/>
      <c r="O667" s="13"/>
    </row>
    <row r="668" spans="8:15" s="2" customFormat="1" x14ac:dyDescent="0.2">
      <c r="H668" s="11"/>
      <c r="I668" s="11"/>
      <c r="J668" s="11"/>
      <c r="K668" s="11"/>
      <c r="L668" s="11"/>
      <c r="M668" s="11"/>
      <c r="N668" s="11"/>
      <c r="O668" s="13"/>
    </row>
    <row r="669" spans="8:15" s="2" customFormat="1" x14ac:dyDescent="0.2">
      <c r="H669" s="11"/>
      <c r="I669" s="11"/>
      <c r="J669" s="11"/>
      <c r="K669" s="11"/>
      <c r="L669" s="11"/>
      <c r="M669" s="11"/>
      <c r="N669" s="11"/>
      <c r="O669" s="13"/>
    </row>
    <row r="670" spans="8:15" s="2" customFormat="1" x14ac:dyDescent="0.2">
      <c r="H670" s="11"/>
      <c r="I670" s="11"/>
      <c r="J670" s="11"/>
      <c r="K670" s="11"/>
      <c r="L670" s="11"/>
      <c r="M670" s="11"/>
      <c r="N670" s="11"/>
      <c r="O670" s="13"/>
    </row>
    <row r="671" spans="8:15" s="2" customFormat="1" x14ac:dyDescent="0.2">
      <c r="H671" s="11"/>
      <c r="I671" s="11"/>
      <c r="J671" s="11"/>
      <c r="K671" s="11"/>
      <c r="L671" s="11"/>
      <c r="M671" s="11"/>
      <c r="N671" s="11"/>
      <c r="O671" s="13"/>
    </row>
    <row r="672" spans="8:15" s="2" customFormat="1" x14ac:dyDescent="0.2">
      <c r="H672" s="11"/>
      <c r="I672" s="11"/>
      <c r="J672" s="11"/>
      <c r="K672" s="11"/>
      <c r="L672" s="11"/>
      <c r="M672" s="11"/>
      <c r="N672" s="11"/>
      <c r="O672" s="13"/>
    </row>
    <row r="673" spans="8:15" s="2" customFormat="1" x14ac:dyDescent="0.2">
      <c r="H673" s="11"/>
      <c r="I673" s="11"/>
      <c r="J673" s="11"/>
      <c r="K673" s="11"/>
      <c r="L673" s="11"/>
      <c r="M673" s="11"/>
      <c r="N673" s="11"/>
      <c r="O673" s="13"/>
    </row>
    <row r="674" spans="8:15" s="2" customFormat="1" x14ac:dyDescent="0.2">
      <c r="H674" s="11"/>
      <c r="I674" s="11"/>
      <c r="J674" s="11"/>
      <c r="K674" s="11"/>
      <c r="L674" s="11"/>
      <c r="M674" s="11"/>
      <c r="N674" s="11"/>
      <c r="O674" s="13"/>
    </row>
    <row r="675" spans="8:15" s="2" customFormat="1" x14ac:dyDescent="0.2">
      <c r="H675" s="11"/>
      <c r="I675" s="11"/>
      <c r="J675" s="11"/>
      <c r="K675" s="11"/>
      <c r="L675" s="11"/>
      <c r="M675" s="11"/>
      <c r="N675" s="11"/>
      <c r="O675" s="13"/>
    </row>
    <row r="676" spans="8:15" s="2" customFormat="1" x14ac:dyDescent="0.2">
      <c r="H676" s="11"/>
      <c r="I676" s="11"/>
      <c r="J676" s="11"/>
      <c r="K676" s="11"/>
      <c r="L676" s="11"/>
      <c r="M676" s="11"/>
      <c r="N676" s="11"/>
      <c r="O676" s="13"/>
    </row>
    <row r="677" spans="8:15" s="2" customFormat="1" x14ac:dyDescent="0.2">
      <c r="H677" s="11"/>
      <c r="I677" s="11"/>
      <c r="J677" s="11"/>
      <c r="K677" s="11"/>
      <c r="L677" s="11"/>
      <c r="M677" s="11"/>
      <c r="N677" s="11"/>
      <c r="O677" s="13"/>
    </row>
    <row r="678" spans="8:15" s="2" customFormat="1" x14ac:dyDescent="0.2">
      <c r="H678" s="11"/>
      <c r="I678" s="11"/>
      <c r="J678" s="11"/>
      <c r="K678" s="11"/>
      <c r="L678" s="11"/>
      <c r="M678" s="11"/>
      <c r="N678" s="11"/>
      <c r="O678" s="13"/>
    </row>
    <row r="679" spans="8:15" s="2" customFormat="1" x14ac:dyDescent="0.2">
      <c r="H679" s="11"/>
      <c r="I679" s="11"/>
      <c r="J679" s="11"/>
      <c r="K679" s="11"/>
      <c r="L679" s="11"/>
      <c r="M679" s="11"/>
      <c r="N679" s="11"/>
      <c r="O679" s="13"/>
    </row>
    <row r="680" spans="8:15" s="2" customFormat="1" x14ac:dyDescent="0.2">
      <c r="H680" s="11"/>
      <c r="I680" s="11"/>
      <c r="J680" s="11"/>
      <c r="K680" s="11"/>
      <c r="L680" s="11"/>
      <c r="M680" s="11"/>
      <c r="N680" s="11"/>
      <c r="O680" s="13"/>
    </row>
    <row r="681" spans="8:15" s="2" customFormat="1" x14ac:dyDescent="0.2">
      <c r="H681" s="11"/>
      <c r="I681" s="11"/>
      <c r="J681" s="11"/>
      <c r="K681" s="11"/>
      <c r="L681" s="11"/>
      <c r="M681" s="11"/>
      <c r="N681" s="11"/>
      <c r="O681" s="13"/>
    </row>
    <row r="682" spans="8:15" s="2" customFormat="1" x14ac:dyDescent="0.2">
      <c r="H682" s="11"/>
      <c r="I682" s="11"/>
      <c r="J682" s="11"/>
      <c r="K682" s="11"/>
      <c r="L682" s="11"/>
      <c r="M682" s="11"/>
      <c r="N682" s="11"/>
      <c r="O682" s="13"/>
    </row>
    <row r="683" spans="8:15" s="2" customFormat="1" x14ac:dyDescent="0.2">
      <c r="H683" s="11"/>
      <c r="I683" s="11"/>
      <c r="J683" s="11"/>
      <c r="K683" s="11"/>
      <c r="L683" s="11"/>
      <c r="M683" s="11"/>
      <c r="N683" s="11"/>
      <c r="O683" s="13"/>
    </row>
    <row r="684" spans="8:15" s="2" customFormat="1" x14ac:dyDescent="0.2">
      <c r="H684" s="11"/>
      <c r="I684" s="11"/>
      <c r="J684" s="11"/>
      <c r="K684" s="11"/>
      <c r="L684" s="11"/>
      <c r="M684" s="11"/>
      <c r="N684" s="11"/>
      <c r="O684" s="13"/>
    </row>
    <row r="685" spans="8:15" s="2" customFormat="1" x14ac:dyDescent="0.2">
      <c r="H685" s="11"/>
      <c r="I685" s="11"/>
      <c r="J685" s="11"/>
      <c r="K685" s="11"/>
      <c r="L685" s="11"/>
      <c r="M685" s="11"/>
      <c r="N685" s="11"/>
      <c r="O685" s="13"/>
    </row>
    <row r="686" spans="8:15" s="2" customFormat="1" x14ac:dyDescent="0.2">
      <c r="H686" s="11"/>
      <c r="I686" s="11"/>
      <c r="J686" s="11"/>
      <c r="K686" s="11"/>
      <c r="L686" s="11"/>
      <c r="M686" s="11"/>
      <c r="N686" s="11"/>
      <c r="O686" s="13"/>
    </row>
    <row r="687" spans="8:15" s="2" customFormat="1" x14ac:dyDescent="0.2">
      <c r="H687" s="11"/>
      <c r="I687" s="11"/>
      <c r="J687" s="11"/>
      <c r="K687" s="11"/>
      <c r="L687" s="11"/>
      <c r="M687" s="11"/>
      <c r="N687" s="11"/>
      <c r="O687" s="13"/>
    </row>
    <row r="688" spans="8:15" s="2" customFormat="1" x14ac:dyDescent="0.2">
      <c r="H688" s="11"/>
      <c r="I688" s="11"/>
      <c r="J688" s="11"/>
      <c r="K688" s="11"/>
      <c r="L688" s="11"/>
      <c r="M688" s="11"/>
      <c r="N688" s="11"/>
      <c r="O688" s="13"/>
    </row>
    <row r="689" spans="8:15" s="2" customFormat="1" x14ac:dyDescent="0.2">
      <c r="H689" s="11"/>
      <c r="I689" s="11"/>
      <c r="J689" s="11"/>
      <c r="K689" s="11"/>
      <c r="L689" s="11"/>
      <c r="M689" s="11"/>
      <c r="N689" s="11"/>
      <c r="O689" s="13"/>
    </row>
    <row r="690" spans="8:15" s="2" customFormat="1" x14ac:dyDescent="0.2">
      <c r="H690" s="11"/>
      <c r="I690" s="11"/>
      <c r="J690" s="11"/>
      <c r="K690" s="11"/>
      <c r="L690" s="11"/>
      <c r="M690" s="11"/>
      <c r="N690" s="11"/>
      <c r="O690" s="13"/>
    </row>
    <row r="691" spans="8:15" s="2" customFormat="1" x14ac:dyDescent="0.2">
      <c r="H691" s="11"/>
      <c r="I691" s="11"/>
      <c r="J691" s="11"/>
      <c r="K691" s="11"/>
      <c r="L691" s="11"/>
      <c r="M691" s="11"/>
      <c r="N691" s="11"/>
      <c r="O691" s="13"/>
    </row>
    <row r="692" spans="8:15" s="2" customFormat="1" x14ac:dyDescent="0.2">
      <c r="H692" s="11"/>
      <c r="I692" s="11"/>
      <c r="J692" s="11"/>
      <c r="K692" s="11"/>
      <c r="L692" s="11"/>
      <c r="M692" s="11"/>
      <c r="N692" s="11"/>
      <c r="O692" s="13"/>
    </row>
    <row r="693" spans="8:15" s="2" customFormat="1" x14ac:dyDescent="0.2">
      <c r="H693" s="11"/>
      <c r="I693" s="11"/>
      <c r="J693" s="11"/>
      <c r="K693" s="11"/>
      <c r="L693" s="11"/>
      <c r="M693" s="11"/>
      <c r="N693" s="11"/>
      <c r="O693" s="13"/>
    </row>
    <row r="694" spans="8:15" s="2" customFormat="1" x14ac:dyDescent="0.2">
      <c r="H694" s="11"/>
      <c r="I694" s="11"/>
      <c r="J694" s="11"/>
      <c r="K694" s="11"/>
      <c r="L694" s="11"/>
      <c r="M694" s="11"/>
      <c r="N694" s="11"/>
      <c r="O694" s="13"/>
    </row>
    <row r="695" spans="8:15" s="2" customFormat="1" x14ac:dyDescent="0.2">
      <c r="H695" s="11"/>
      <c r="I695" s="11"/>
      <c r="J695" s="11"/>
      <c r="K695" s="11"/>
      <c r="L695" s="11"/>
      <c r="M695" s="11"/>
      <c r="N695" s="11"/>
      <c r="O695" s="13"/>
    </row>
    <row r="696" spans="8:15" s="2" customFormat="1" x14ac:dyDescent="0.2">
      <c r="H696" s="11"/>
      <c r="I696" s="11"/>
      <c r="J696" s="11"/>
      <c r="K696" s="11"/>
      <c r="L696" s="11"/>
      <c r="M696" s="11"/>
      <c r="N696" s="11"/>
      <c r="O696" s="13"/>
    </row>
    <row r="697" spans="8:15" s="2" customFormat="1" x14ac:dyDescent="0.2">
      <c r="H697" s="11"/>
      <c r="I697" s="11"/>
      <c r="J697" s="11"/>
      <c r="K697" s="11"/>
      <c r="L697" s="11"/>
      <c r="M697" s="11"/>
      <c r="N697" s="11"/>
      <c r="O697" s="13"/>
    </row>
    <row r="698" spans="8:15" s="2" customFormat="1" x14ac:dyDescent="0.2">
      <c r="H698" s="11"/>
      <c r="I698" s="11"/>
      <c r="J698" s="11"/>
      <c r="K698" s="11"/>
      <c r="L698" s="11"/>
      <c r="M698" s="11"/>
      <c r="N698" s="11"/>
      <c r="O698" s="13"/>
    </row>
    <row r="699" spans="8:15" s="2" customFormat="1" x14ac:dyDescent="0.2">
      <c r="H699" s="11"/>
      <c r="I699" s="11"/>
      <c r="J699" s="11"/>
      <c r="K699" s="11"/>
      <c r="L699" s="11"/>
      <c r="M699" s="11"/>
      <c r="N699" s="11"/>
      <c r="O699" s="13"/>
    </row>
    <row r="700" spans="8:15" s="2" customFormat="1" x14ac:dyDescent="0.2">
      <c r="H700" s="11"/>
      <c r="I700" s="11"/>
      <c r="J700" s="11"/>
      <c r="K700" s="11"/>
      <c r="L700" s="11"/>
      <c r="M700" s="11"/>
      <c r="N700" s="11"/>
      <c r="O700" s="13"/>
    </row>
    <row r="701" spans="8:15" s="2" customFormat="1" x14ac:dyDescent="0.2">
      <c r="H701" s="11"/>
      <c r="I701" s="11"/>
      <c r="J701" s="11"/>
      <c r="K701" s="11"/>
      <c r="L701" s="11"/>
      <c r="M701" s="11"/>
      <c r="N701" s="11"/>
      <c r="O701" s="13"/>
    </row>
    <row r="702" spans="8:15" s="2" customFormat="1" x14ac:dyDescent="0.2">
      <c r="H702" s="11"/>
      <c r="I702" s="11"/>
      <c r="J702" s="11"/>
      <c r="K702" s="11"/>
      <c r="L702" s="11"/>
      <c r="M702" s="11"/>
      <c r="N702" s="11"/>
      <c r="O702" s="13"/>
    </row>
    <row r="703" spans="8:15" s="2" customFormat="1" x14ac:dyDescent="0.2">
      <c r="H703" s="11"/>
      <c r="I703" s="11"/>
      <c r="J703" s="11"/>
      <c r="K703" s="11"/>
      <c r="L703" s="11"/>
      <c r="M703" s="11"/>
      <c r="N703" s="11"/>
      <c r="O703" s="13"/>
    </row>
    <row r="704" spans="8:15" s="2" customFormat="1" x14ac:dyDescent="0.2">
      <c r="H704" s="11"/>
      <c r="I704" s="11"/>
      <c r="J704" s="11"/>
      <c r="K704" s="11"/>
      <c r="L704" s="11"/>
      <c r="M704" s="11"/>
      <c r="N704" s="11"/>
      <c r="O704" s="13"/>
    </row>
    <row r="705" spans="8:15" s="2" customFormat="1" x14ac:dyDescent="0.2">
      <c r="H705" s="11"/>
      <c r="I705" s="11"/>
      <c r="J705" s="11"/>
      <c r="K705" s="11"/>
      <c r="L705" s="11"/>
      <c r="M705" s="11"/>
      <c r="N705" s="11"/>
      <c r="O705" s="13"/>
    </row>
    <row r="706" spans="8:15" s="2" customFormat="1" x14ac:dyDescent="0.2">
      <c r="H706" s="11"/>
      <c r="I706" s="11"/>
      <c r="J706" s="11"/>
      <c r="K706" s="11"/>
      <c r="L706" s="11"/>
      <c r="M706" s="11"/>
      <c r="N706" s="11"/>
      <c r="O706" s="13"/>
    </row>
    <row r="707" spans="8:15" s="2" customFormat="1" x14ac:dyDescent="0.2">
      <c r="H707" s="11"/>
      <c r="I707" s="11"/>
      <c r="J707" s="11"/>
      <c r="K707" s="11"/>
      <c r="L707" s="11"/>
      <c r="M707" s="11"/>
      <c r="N707" s="11"/>
      <c r="O707" s="13"/>
    </row>
    <row r="708" spans="8:15" s="2" customFormat="1" x14ac:dyDescent="0.2">
      <c r="H708" s="11"/>
      <c r="I708" s="11"/>
      <c r="J708" s="11"/>
      <c r="K708" s="11"/>
      <c r="L708" s="11"/>
      <c r="M708" s="11"/>
      <c r="N708" s="11"/>
      <c r="O708" s="13"/>
    </row>
    <row r="709" spans="8:15" s="2" customFormat="1" x14ac:dyDescent="0.2">
      <c r="H709" s="11"/>
      <c r="I709" s="11"/>
      <c r="J709" s="11"/>
      <c r="K709" s="11"/>
      <c r="L709" s="11"/>
      <c r="M709" s="11"/>
      <c r="N709" s="11"/>
      <c r="O709" s="13"/>
    </row>
    <row r="710" spans="8:15" s="2" customFormat="1" x14ac:dyDescent="0.2">
      <c r="H710" s="11"/>
      <c r="I710" s="11"/>
      <c r="J710" s="11"/>
      <c r="K710" s="11"/>
      <c r="L710" s="11"/>
      <c r="M710" s="11"/>
      <c r="N710" s="11"/>
      <c r="O710" s="13"/>
    </row>
    <row r="711" spans="8:15" s="2" customFormat="1" x14ac:dyDescent="0.2">
      <c r="H711" s="11"/>
      <c r="I711" s="11"/>
      <c r="J711" s="11"/>
      <c r="K711" s="11"/>
      <c r="L711" s="11"/>
      <c r="M711" s="11"/>
      <c r="N711" s="11"/>
      <c r="O711" s="13"/>
    </row>
    <row r="712" spans="8:15" s="2" customFormat="1" x14ac:dyDescent="0.2">
      <c r="H712" s="11"/>
      <c r="I712" s="11"/>
      <c r="J712" s="11"/>
      <c r="K712" s="11"/>
      <c r="L712" s="11"/>
      <c r="M712" s="11"/>
      <c r="N712" s="11"/>
      <c r="O712" s="13"/>
    </row>
    <row r="713" spans="8:15" s="2" customFormat="1" x14ac:dyDescent="0.2">
      <c r="H713" s="11"/>
      <c r="I713" s="11"/>
      <c r="J713" s="11"/>
      <c r="K713" s="11"/>
      <c r="L713" s="11"/>
      <c r="M713" s="11"/>
      <c r="N713" s="11"/>
      <c r="O713" s="13"/>
    </row>
    <row r="714" spans="8:15" s="2" customFormat="1" x14ac:dyDescent="0.2">
      <c r="H714" s="11"/>
      <c r="I714" s="11"/>
      <c r="J714" s="11"/>
      <c r="K714" s="11"/>
      <c r="L714" s="11"/>
      <c r="M714" s="11"/>
      <c r="N714" s="11"/>
      <c r="O714" s="13"/>
    </row>
    <row r="715" spans="8:15" s="2" customFormat="1" x14ac:dyDescent="0.2">
      <c r="H715" s="11"/>
      <c r="I715" s="11"/>
      <c r="J715" s="11"/>
      <c r="K715" s="11"/>
      <c r="L715" s="11"/>
      <c r="M715" s="11"/>
      <c r="N715" s="11"/>
      <c r="O715" s="13"/>
    </row>
    <row r="716" spans="8:15" s="2" customFormat="1" x14ac:dyDescent="0.2">
      <c r="H716" s="11"/>
      <c r="I716" s="11"/>
      <c r="J716" s="11"/>
      <c r="K716" s="11"/>
      <c r="L716" s="11"/>
      <c r="M716" s="11"/>
      <c r="N716" s="11"/>
      <c r="O716" s="13"/>
    </row>
    <row r="717" spans="8:15" s="2" customFormat="1" x14ac:dyDescent="0.2">
      <c r="H717" s="11"/>
      <c r="I717" s="11"/>
      <c r="J717" s="11"/>
      <c r="K717" s="11"/>
      <c r="L717" s="11"/>
      <c r="M717" s="11"/>
      <c r="N717" s="11"/>
      <c r="O717" s="13"/>
    </row>
    <row r="718" spans="8:15" s="2" customFormat="1" x14ac:dyDescent="0.2">
      <c r="H718" s="11"/>
      <c r="I718" s="11"/>
      <c r="J718" s="11"/>
      <c r="K718" s="11"/>
      <c r="L718" s="11"/>
      <c r="M718" s="11"/>
      <c r="N718" s="11"/>
      <c r="O718" s="13"/>
    </row>
    <row r="719" spans="8:15" s="2" customFormat="1" x14ac:dyDescent="0.2">
      <c r="H719" s="11"/>
      <c r="I719" s="11"/>
      <c r="J719" s="11"/>
      <c r="K719" s="11"/>
      <c r="L719" s="11"/>
      <c r="M719" s="11"/>
      <c r="N719" s="11"/>
      <c r="O719" s="13"/>
    </row>
    <row r="720" spans="8:15" s="2" customFormat="1" x14ac:dyDescent="0.2">
      <c r="H720" s="11"/>
      <c r="I720" s="11"/>
      <c r="J720" s="11"/>
      <c r="K720" s="11"/>
      <c r="L720" s="11"/>
      <c r="M720" s="11"/>
      <c r="N720" s="11"/>
      <c r="O720" s="13"/>
    </row>
    <row r="721" spans="8:15" s="2" customFormat="1" x14ac:dyDescent="0.2">
      <c r="H721" s="11"/>
      <c r="I721" s="11"/>
      <c r="J721" s="11"/>
      <c r="K721" s="11"/>
      <c r="L721" s="11"/>
      <c r="M721" s="11"/>
      <c r="N721" s="11"/>
      <c r="O721" s="13"/>
    </row>
    <row r="722" spans="8:15" s="2" customFormat="1" x14ac:dyDescent="0.2">
      <c r="H722" s="11"/>
      <c r="I722" s="11"/>
      <c r="J722" s="11"/>
      <c r="K722" s="11"/>
      <c r="L722" s="11"/>
      <c r="M722" s="11"/>
      <c r="N722" s="11"/>
      <c r="O722" s="13"/>
    </row>
    <row r="723" spans="8:15" s="2" customFormat="1" x14ac:dyDescent="0.2">
      <c r="H723" s="11"/>
      <c r="I723" s="11"/>
      <c r="J723" s="11"/>
      <c r="K723" s="11"/>
      <c r="L723" s="11"/>
      <c r="M723" s="11"/>
      <c r="N723" s="11"/>
      <c r="O723" s="13"/>
    </row>
    <row r="724" spans="8:15" s="2" customFormat="1" x14ac:dyDescent="0.2">
      <c r="H724" s="11"/>
      <c r="I724" s="11"/>
      <c r="J724" s="11"/>
      <c r="K724" s="11"/>
      <c r="L724" s="11"/>
      <c r="M724" s="11"/>
      <c r="N724" s="11"/>
      <c r="O724" s="13"/>
    </row>
    <row r="725" spans="8:15" s="2" customFormat="1" x14ac:dyDescent="0.2">
      <c r="H725" s="11"/>
      <c r="I725" s="11"/>
      <c r="J725" s="11"/>
      <c r="K725" s="11"/>
      <c r="L725" s="11"/>
      <c r="M725" s="11"/>
      <c r="N725" s="11"/>
      <c r="O725" s="13"/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zoomScale="110" zoomScaleNormal="110" workbookViewId="0">
      <selection activeCell="M24" sqref="M24"/>
    </sheetView>
  </sheetViews>
  <sheetFormatPr defaultRowHeight="12.75" x14ac:dyDescent="0.2"/>
  <cols>
    <col min="1" max="1" width="3.5703125" style="2" customWidth="1"/>
    <col min="2" max="2" width="11.7109375" style="90" customWidth="1"/>
    <col min="3" max="3" width="9.140625" style="2" customWidth="1"/>
    <col min="4" max="4" width="6.85546875" style="3" customWidth="1"/>
    <col min="5" max="5" width="10.140625" style="3" customWidth="1"/>
    <col min="6" max="6" width="9" style="2" customWidth="1"/>
    <col min="7" max="7" width="19.5703125" style="3" customWidth="1"/>
    <col min="8" max="8" width="3.42578125" style="2" customWidth="1"/>
    <col min="9" max="9" width="6.5703125" style="2" customWidth="1"/>
    <col min="10" max="10" width="9.28515625" style="2" customWidth="1"/>
    <col min="11" max="11" width="8.28515625" style="2" customWidth="1"/>
    <col min="12" max="12" width="7" style="2" customWidth="1"/>
    <col min="13" max="13" width="8.140625" style="2" customWidth="1"/>
    <col min="14" max="14" width="7.7109375" style="2" customWidth="1"/>
    <col min="15" max="15" width="7.85546875" style="2" customWidth="1"/>
    <col min="16" max="16" width="17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s="6" customFormat="1" ht="16.5" thickBot="1" x14ac:dyDescent="0.3">
      <c r="A5" s="35" t="s">
        <v>98</v>
      </c>
      <c r="B5" s="103"/>
      <c r="C5" s="35"/>
      <c r="D5" s="97"/>
      <c r="E5" s="97"/>
      <c r="F5" s="35"/>
      <c r="G5" s="97"/>
      <c r="H5" s="35"/>
      <c r="I5" s="35"/>
      <c r="J5" s="35"/>
      <c r="K5" s="35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7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48" t="s">
        <v>4</v>
      </c>
      <c r="H6" s="249" t="s">
        <v>28</v>
      </c>
      <c r="I6" s="250" t="s">
        <v>5</v>
      </c>
      <c r="J6" s="251" t="s">
        <v>6</v>
      </c>
      <c r="K6" s="252" t="s">
        <v>7</v>
      </c>
      <c r="L6" s="253" t="s">
        <v>8</v>
      </c>
      <c r="M6" s="251" t="s">
        <v>9</v>
      </c>
      <c r="N6" s="254" t="s">
        <v>10</v>
      </c>
      <c r="O6" s="251" t="s">
        <v>11</v>
      </c>
      <c r="P6" s="251" t="s">
        <v>12</v>
      </c>
    </row>
    <row r="7" spans="1:19" s="6" customFormat="1" x14ac:dyDescent="0.2">
      <c r="A7" s="18">
        <v>1</v>
      </c>
      <c r="B7" s="276"/>
      <c r="C7" s="34"/>
      <c r="D7" s="40"/>
      <c r="E7" s="80"/>
      <c r="F7" s="37" t="s">
        <v>90</v>
      </c>
      <c r="G7" s="77" t="s">
        <v>78</v>
      </c>
      <c r="H7" s="48">
        <v>10</v>
      </c>
      <c r="I7" s="39">
        <v>11110</v>
      </c>
      <c r="J7" s="227">
        <f t="shared" ref="J7:J8" si="0">SUM(K7+L7+M7+N7+O7)</f>
        <v>10675.32</v>
      </c>
      <c r="K7" s="279">
        <v>10675.32</v>
      </c>
      <c r="L7" s="313"/>
      <c r="M7" s="192"/>
      <c r="N7" s="193"/>
      <c r="O7" s="193"/>
      <c r="P7" s="110"/>
    </row>
    <row r="8" spans="1:19" s="6" customFormat="1" x14ac:dyDescent="0.2">
      <c r="A8" s="18">
        <v>2</v>
      </c>
      <c r="B8" s="273" t="s">
        <v>158</v>
      </c>
      <c r="C8" s="339" t="s">
        <v>159</v>
      </c>
      <c r="D8" s="81">
        <v>19073</v>
      </c>
      <c r="E8" s="76">
        <v>63185015</v>
      </c>
      <c r="F8" s="37" t="s">
        <v>152</v>
      </c>
      <c r="G8" s="77" t="s">
        <v>160</v>
      </c>
      <c r="H8" s="48">
        <v>10</v>
      </c>
      <c r="I8" s="51">
        <v>13640</v>
      </c>
      <c r="J8" s="227">
        <f t="shared" si="0"/>
        <v>1056</v>
      </c>
      <c r="K8" s="325"/>
      <c r="L8" s="246"/>
      <c r="M8" s="192">
        <v>1056</v>
      </c>
      <c r="N8" s="193"/>
      <c r="O8" s="193"/>
      <c r="P8" s="426" t="s">
        <v>161</v>
      </c>
    </row>
    <row r="9" spans="1:19" s="6" customFormat="1" x14ac:dyDescent="0.2">
      <c r="A9" s="18">
        <v>3</v>
      </c>
      <c r="B9" s="273" t="s">
        <v>162</v>
      </c>
      <c r="C9" s="339" t="s">
        <v>159</v>
      </c>
      <c r="D9" s="81">
        <v>19094</v>
      </c>
      <c r="E9" s="76">
        <v>63185015</v>
      </c>
      <c r="F9" s="37" t="s">
        <v>152</v>
      </c>
      <c r="G9" s="77" t="s">
        <v>160</v>
      </c>
      <c r="H9" s="48">
        <v>10</v>
      </c>
      <c r="I9" s="51">
        <v>13640</v>
      </c>
      <c r="J9" s="227">
        <f t="shared" ref="J9:J10" si="1">SUM(K9+L9+M9+N9+O9)</f>
        <v>516.65</v>
      </c>
      <c r="K9" s="325"/>
      <c r="L9" s="246"/>
      <c r="M9" s="192">
        <v>516.65</v>
      </c>
      <c r="N9" s="193"/>
      <c r="O9" s="193"/>
      <c r="P9" s="426" t="s">
        <v>161</v>
      </c>
    </row>
    <row r="10" spans="1:19" s="6" customFormat="1" x14ac:dyDescent="0.2">
      <c r="A10" s="18">
        <v>4</v>
      </c>
      <c r="B10" s="273" t="s">
        <v>227</v>
      </c>
      <c r="C10" s="339" t="s">
        <v>228</v>
      </c>
      <c r="D10" s="81">
        <v>21048</v>
      </c>
      <c r="E10" s="76">
        <v>63185015</v>
      </c>
      <c r="F10" s="37" t="s">
        <v>216</v>
      </c>
      <c r="G10" s="77" t="s">
        <v>113</v>
      </c>
      <c r="H10" s="48">
        <v>10</v>
      </c>
      <c r="I10" s="51">
        <v>13445</v>
      </c>
      <c r="J10" s="227">
        <f t="shared" si="1"/>
        <v>362.8</v>
      </c>
      <c r="K10" s="325"/>
      <c r="L10" s="189"/>
      <c r="M10" s="189">
        <v>362.8</v>
      </c>
      <c r="N10" s="189"/>
      <c r="O10" s="189"/>
      <c r="P10" s="110" t="s">
        <v>225</v>
      </c>
    </row>
    <row r="11" spans="1:19" s="6" customFormat="1" x14ac:dyDescent="0.2">
      <c r="A11" s="18">
        <v>5</v>
      </c>
      <c r="B11" s="273" t="s">
        <v>227</v>
      </c>
      <c r="C11" s="339" t="s">
        <v>228</v>
      </c>
      <c r="D11" s="81">
        <v>21048</v>
      </c>
      <c r="E11" s="76">
        <v>63185015</v>
      </c>
      <c r="F11" s="37" t="s">
        <v>226</v>
      </c>
      <c r="G11" s="77" t="s">
        <v>113</v>
      </c>
      <c r="H11" s="48">
        <v>10</v>
      </c>
      <c r="I11" s="51">
        <v>13445</v>
      </c>
      <c r="J11" s="227">
        <f t="shared" ref="J11" si="2">SUM(K11+L11+M11+N11+O11)</f>
        <v>362.8</v>
      </c>
      <c r="K11" s="325"/>
      <c r="L11" s="189"/>
      <c r="M11" s="189">
        <v>362.8</v>
      </c>
      <c r="N11" s="189"/>
      <c r="O11" s="189"/>
      <c r="P11" s="110" t="s">
        <v>225</v>
      </c>
    </row>
    <row r="12" spans="1:19" s="6" customFormat="1" x14ac:dyDescent="0.2">
      <c r="A12" s="18">
        <v>6</v>
      </c>
      <c r="B12" s="104" t="s">
        <v>230</v>
      </c>
      <c r="C12" s="18" t="s">
        <v>231</v>
      </c>
      <c r="D12" s="100">
        <v>21067</v>
      </c>
      <c r="E12" s="76">
        <v>63185015</v>
      </c>
      <c r="F12" s="37" t="s">
        <v>226</v>
      </c>
      <c r="G12" s="77" t="s">
        <v>113</v>
      </c>
      <c r="H12" s="48">
        <v>10</v>
      </c>
      <c r="I12" s="51">
        <v>13445</v>
      </c>
      <c r="J12" s="227">
        <f t="shared" ref="J12:J21" si="3">SUM(K12+L12+M12+N12+O12)</f>
        <v>449.7</v>
      </c>
      <c r="K12" s="325"/>
      <c r="L12" s="189"/>
      <c r="M12" s="189">
        <v>449.7</v>
      </c>
      <c r="N12" s="189"/>
      <c r="O12" s="189"/>
      <c r="P12" s="110" t="s">
        <v>229</v>
      </c>
    </row>
    <row r="13" spans="1:19" s="6" customFormat="1" x14ac:dyDescent="0.2">
      <c r="A13" s="18">
        <v>7</v>
      </c>
      <c r="B13" s="417" t="s">
        <v>250</v>
      </c>
      <c r="C13" s="71" t="s">
        <v>243</v>
      </c>
      <c r="D13" s="100">
        <v>21325</v>
      </c>
      <c r="E13" s="76">
        <v>63185015</v>
      </c>
      <c r="F13" s="37" t="s">
        <v>226</v>
      </c>
      <c r="G13" s="77" t="s">
        <v>249</v>
      </c>
      <c r="H13" s="48">
        <v>10</v>
      </c>
      <c r="I13" s="51">
        <v>13440</v>
      </c>
      <c r="J13" s="324">
        <f t="shared" si="3"/>
        <v>250</v>
      </c>
      <c r="K13" s="325"/>
      <c r="L13" s="189"/>
      <c r="M13" s="189">
        <v>250</v>
      </c>
      <c r="N13" s="189"/>
      <c r="O13" s="189"/>
      <c r="P13" s="110" t="s">
        <v>244</v>
      </c>
    </row>
    <row r="14" spans="1:19" s="6" customFormat="1" x14ac:dyDescent="0.2">
      <c r="A14" s="18">
        <v>8</v>
      </c>
      <c r="B14" s="417" t="s">
        <v>251</v>
      </c>
      <c r="C14" s="71" t="s">
        <v>243</v>
      </c>
      <c r="D14" s="100">
        <v>21361</v>
      </c>
      <c r="E14" s="76">
        <v>63185015</v>
      </c>
      <c r="F14" s="37" t="s">
        <v>226</v>
      </c>
      <c r="G14" s="77" t="s">
        <v>249</v>
      </c>
      <c r="H14" s="48">
        <v>10</v>
      </c>
      <c r="I14" s="51">
        <v>13440</v>
      </c>
      <c r="J14" s="324">
        <f t="shared" si="3"/>
        <v>250</v>
      </c>
      <c r="K14" s="325"/>
      <c r="L14" s="189"/>
      <c r="M14" s="189">
        <v>250</v>
      </c>
      <c r="N14" s="189"/>
      <c r="O14" s="189"/>
      <c r="P14" s="110" t="s">
        <v>245</v>
      </c>
    </row>
    <row r="15" spans="1:19" s="6" customFormat="1" x14ac:dyDescent="0.2">
      <c r="A15" s="18">
        <v>9</v>
      </c>
      <c r="B15" s="417" t="s">
        <v>252</v>
      </c>
      <c r="C15" s="71" t="s">
        <v>243</v>
      </c>
      <c r="D15" s="100">
        <v>21369</v>
      </c>
      <c r="E15" s="76">
        <v>63185015</v>
      </c>
      <c r="F15" s="37" t="s">
        <v>226</v>
      </c>
      <c r="G15" s="77" t="s">
        <v>249</v>
      </c>
      <c r="H15" s="48">
        <v>10</v>
      </c>
      <c r="I15" s="51">
        <v>13440</v>
      </c>
      <c r="J15" s="324">
        <f t="shared" si="3"/>
        <v>250</v>
      </c>
      <c r="K15" s="325"/>
      <c r="L15" s="189"/>
      <c r="M15" s="189">
        <v>250</v>
      </c>
      <c r="N15" s="189"/>
      <c r="O15" s="189"/>
      <c r="P15" s="110" t="s">
        <v>246</v>
      </c>
    </row>
    <row r="16" spans="1:19" s="6" customFormat="1" x14ac:dyDescent="0.2">
      <c r="A16" s="18">
        <v>10</v>
      </c>
      <c r="B16" s="417" t="s">
        <v>253</v>
      </c>
      <c r="C16" s="71" t="s">
        <v>243</v>
      </c>
      <c r="D16" s="100">
        <v>21393</v>
      </c>
      <c r="E16" s="76">
        <v>63185015</v>
      </c>
      <c r="F16" s="37" t="s">
        <v>226</v>
      </c>
      <c r="G16" s="77" t="s">
        <v>249</v>
      </c>
      <c r="H16" s="48">
        <v>10</v>
      </c>
      <c r="I16" s="51">
        <v>13440</v>
      </c>
      <c r="J16" s="324">
        <f t="shared" si="3"/>
        <v>250</v>
      </c>
      <c r="K16" s="325"/>
      <c r="L16" s="189"/>
      <c r="M16" s="189">
        <v>250</v>
      </c>
      <c r="N16" s="189"/>
      <c r="O16" s="189"/>
      <c r="P16" s="110" t="s">
        <v>247</v>
      </c>
    </row>
    <row r="17" spans="1:16" s="6" customFormat="1" x14ac:dyDescent="0.2">
      <c r="A17" s="18">
        <v>11</v>
      </c>
      <c r="B17" s="417" t="s">
        <v>254</v>
      </c>
      <c r="C17" s="71" t="s">
        <v>243</v>
      </c>
      <c r="D17" s="100">
        <v>21401</v>
      </c>
      <c r="E17" s="76">
        <v>63185015</v>
      </c>
      <c r="F17" s="37" t="s">
        <v>226</v>
      </c>
      <c r="G17" s="77" t="s">
        <v>249</v>
      </c>
      <c r="H17" s="48">
        <v>10</v>
      </c>
      <c r="I17" s="51">
        <v>13440</v>
      </c>
      <c r="J17" s="324">
        <f t="shared" si="3"/>
        <v>250</v>
      </c>
      <c r="K17" s="325"/>
      <c r="L17" s="189"/>
      <c r="M17" s="189">
        <v>250</v>
      </c>
      <c r="N17" s="189"/>
      <c r="O17" s="189"/>
      <c r="P17" s="110" t="s">
        <v>248</v>
      </c>
    </row>
    <row r="18" spans="1:16" s="6" customFormat="1" x14ac:dyDescent="0.2">
      <c r="A18" s="18">
        <v>12</v>
      </c>
      <c r="B18" s="116"/>
      <c r="C18" s="19"/>
      <c r="D18" s="100"/>
      <c r="E18" s="76"/>
      <c r="F18" s="38" t="s">
        <v>626</v>
      </c>
      <c r="G18" s="77" t="s">
        <v>854</v>
      </c>
      <c r="H18" s="48">
        <v>10</v>
      </c>
      <c r="I18" s="39">
        <v>11110</v>
      </c>
      <c r="J18" s="324">
        <f t="shared" si="3"/>
        <v>10675.32</v>
      </c>
      <c r="K18" s="325">
        <v>10675.32</v>
      </c>
      <c r="L18" s="189"/>
      <c r="M18" s="189"/>
      <c r="N18" s="189"/>
      <c r="O18" s="189"/>
      <c r="P18" s="110"/>
    </row>
    <row r="19" spans="1:16" s="6" customFormat="1" x14ac:dyDescent="0.2">
      <c r="A19" s="18">
        <v>13</v>
      </c>
      <c r="B19" s="322" t="s">
        <v>729</v>
      </c>
      <c r="C19" s="321" t="s">
        <v>658</v>
      </c>
      <c r="D19" s="40">
        <v>45032</v>
      </c>
      <c r="E19" s="76">
        <v>63185015</v>
      </c>
      <c r="F19" s="38" t="s">
        <v>686</v>
      </c>
      <c r="G19" s="77" t="s">
        <v>257</v>
      </c>
      <c r="H19" s="48">
        <v>10</v>
      </c>
      <c r="I19" s="51">
        <v>13640</v>
      </c>
      <c r="J19" s="324">
        <f t="shared" si="3"/>
        <v>1300</v>
      </c>
      <c r="K19" s="189"/>
      <c r="L19" s="189"/>
      <c r="M19" s="192">
        <v>1300</v>
      </c>
      <c r="N19" s="193"/>
      <c r="O19" s="193"/>
      <c r="P19" s="299" t="s">
        <v>730</v>
      </c>
    </row>
    <row r="20" spans="1:16" s="6" customFormat="1" x14ac:dyDescent="0.2">
      <c r="A20" s="18">
        <v>14</v>
      </c>
      <c r="B20" s="322" t="s">
        <v>715</v>
      </c>
      <c r="C20" s="321" t="s">
        <v>658</v>
      </c>
      <c r="D20" s="40">
        <v>48807</v>
      </c>
      <c r="E20" s="76">
        <v>63185015</v>
      </c>
      <c r="F20" s="38" t="s">
        <v>774</v>
      </c>
      <c r="G20" s="83" t="s">
        <v>653</v>
      </c>
      <c r="H20" s="32">
        <v>10</v>
      </c>
      <c r="I20" s="33">
        <v>14310</v>
      </c>
      <c r="J20" s="227">
        <f t="shared" si="3"/>
        <v>160.5</v>
      </c>
      <c r="K20" s="191"/>
      <c r="L20" s="189"/>
      <c r="M20" s="192">
        <v>160.5</v>
      </c>
      <c r="N20" s="193"/>
      <c r="O20" s="193"/>
      <c r="P20" s="110" t="s">
        <v>143</v>
      </c>
    </row>
    <row r="21" spans="1:16" s="6" customFormat="1" ht="13.5" thickBot="1" x14ac:dyDescent="0.25">
      <c r="A21" s="18">
        <v>15</v>
      </c>
      <c r="B21" s="322"/>
      <c r="C21" s="321"/>
      <c r="D21" s="40"/>
      <c r="E21" s="76"/>
      <c r="F21" s="38" t="s">
        <v>1177</v>
      </c>
      <c r="G21" s="77" t="s">
        <v>1047</v>
      </c>
      <c r="H21" s="48">
        <v>10</v>
      </c>
      <c r="I21" s="39">
        <v>11110</v>
      </c>
      <c r="J21" s="227">
        <f t="shared" si="3"/>
        <v>11093.63</v>
      </c>
      <c r="K21" s="191">
        <v>11093.63</v>
      </c>
      <c r="L21" s="189"/>
      <c r="M21" s="192"/>
      <c r="N21" s="193"/>
      <c r="O21" s="193"/>
      <c r="P21" s="110"/>
    </row>
    <row r="22" spans="1:16" s="6" customFormat="1" ht="13.5" thickBot="1" x14ac:dyDescent="0.25">
      <c r="A22" s="239"/>
      <c r="B22" s="255"/>
      <c r="C22" s="240"/>
      <c r="D22" s="241"/>
      <c r="E22" s="241"/>
      <c r="F22" s="240"/>
      <c r="G22" s="241"/>
      <c r="H22" s="204"/>
      <c r="I22" s="242" t="s">
        <v>42</v>
      </c>
      <c r="J22" s="243">
        <f t="shared" ref="J22:O22" si="4">SUM(J7:J21)</f>
        <v>37902.719999999994</v>
      </c>
      <c r="K22" s="244">
        <f t="shared" si="4"/>
        <v>32444.269999999997</v>
      </c>
      <c r="L22" s="206">
        <f t="shared" si="4"/>
        <v>0</v>
      </c>
      <c r="M22" s="206">
        <f t="shared" si="4"/>
        <v>5458.45</v>
      </c>
      <c r="N22" s="206">
        <f t="shared" si="4"/>
        <v>0</v>
      </c>
      <c r="O22" s="206">
        <f t="shared" si="4"/>
        <v>0</v>
      </c>
      <c r="P22" s="242"/>
    </row>
    <row r="23" spans="1:16" s="6" customFormat="1" x14ac:dyDescent="0.2">
      <c r="A23" s="2"/>
      <c r="B23" s="90"/>
      <c r="C23" s="2"/>
      <c r="D23" s="3"/>
      <c r="E23" s="3"/>
      <c r="F23" s="2"/>
      <c r="G23" s="3"/>
      <c r="H23" s="2"/>
      <c r="I23" s="2"/>
      <c r="J23" s="2"/>
      <c r="K23" s="17"/>
      <c r="L23" s="2"/>
      <c r="M23" s="41"/>
      <c r="N23" s="2"/>
      <c r="O23" s="12"/>
      <c r="P23" s="2"/>
    </row>
    <row r="24" spans="1:16" s="6" customFormat="1" x14ac:dyDescent="0.2">
      <c r="A24" s="2"/>
      <c r="B24" s="90"/>
      <c r="C24" s="2"/>
      <c r="D24" s="3"/>
      <c r="E24" s="3"/>
      <c r="F24" s="2"/>
      <c r="G24" s="3"/>
      <c r="H24" s="2"/>
      <c r="I24" s="2"/>
      <c r="J24" s="279"/>
      <c r="K24" s="279"/>
      <c r="L24" s="2"/>
      <c r="M24" s="279"/>
      <c r="N24" s="2"/>
      <c r="O24" s="2"/>
      <c r="P24" s="29"/>
    </row>
    <row r="25" spans="1:16" s="6" customFormat="1" x14ac:dyDescent="0.2">
      <c r="A25" s="2"/>
      <c r="B25" s="90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6" s="6" customFormat="1" x14ac:dyDescent="0.2">
      <c r="A26" s="2"/>
      <c r="B26" s="90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</row>
    <row r="27" spans="1:16" s="6" customFormat="1" x14ac:dyDescent="0.2">
      <c r="A27" s="2"/>
      <c r="B27" s="90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</row>
    <row r="28" spans="1:16" s="6" customFormat="1" x14ac:dyDescent="0.2">
      <c r="A28" s="2"/>
      <c r="B28" s="90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29" spans="1:16" s="6" customFormat="1" x14ac:dyDescent="0.2">
      <c r="A29" s="2"/>
      <c r="B29" s="90"/>
      <c r="C29" s="2"/>
      <c r="D29" s="3"/>
      <c r="E29" s="3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</row>
  </sheetData>
  <autoFilter ref="A6:P23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5"/>
  <sheetViews>
    <sheetView topLeftCell="A160" zoomScale="110" zoomScaleNormal="110" workbookViewId="0">
      <selection activeCell="T189" sqref="T189"/>
    </sheetView>
  </sheetViews>
  <sheetFormatPr defaultRowHeight="12.75" x14ac:dyDescent="0.2"/>
  <cols>
    <col min="1" max="1" width="3.42578125" style="2" customWidth="1"/>
    <col min="2" max="2" width="12.7109375" style="384" customWidth="1"/>
    <col min="3" max="3" width="8.85546875" style="84" customWidth="1"/>
    <col min="4" max="4" width="6.42578125" style="111" customWidth="1"/>
    <col min="5" max="5" width="9.5703125" style="3" customWidth="1"/>
    <col min="6" max="6" width="8.7109375" style="2" customWidth="1"/>
    <col min="7" max="7" width="19.28515625" style="3" customWidth="1"/>
    <col min="8" max="8" width="3.5703125" style="2" customWidth="1"/>
    <col min="9" max="9" width="7.140625" style="2" customWidth="1"/>
    <col min="10" max="10" width="10.85546875" style="2" customWidth="1"/>
    <col min="11" max="11" width="10" style="2" customWidth="1"/>
    <col min="12" max="12" width="7.7109375" style="2" customWidth="1"/>
    <col min="13" max="13" width="9" style="2" customWidth="1"/>
    <col min="14" max="14" width="6.5703125" style="2" customWidth="1"/>
    <col min="15" max="15" width="6.140625" style="2" customWidth="1"/>
    <col min="16" max="16" width="19.140625" style="3" customWidth="1"/>
    <col min="17" max="17" width="9.140625" style="25"/>
    <col min="18" max="18" width="9.140625" style="2" customWidth="1"/>
    <col min="19" max="19" width="10" style="2" customWidth="1"/>
    <col min="20" max="20" width="9.140625" style="2"/>
    <col min="21" max="21" width="10.28515625" style="2" customWidth="1"/>
    <col min="22" max="22" width="14" style="2" customWidth="1"/>
    <col min="23" max="23" width="15.5703125" style="2" customWidth="1"/>
    <col min="24" max="16384" width="9.140625" style="2"/>
  </cols>
  <sheetData>
    <row r="1" spans="1:24" s="84" customFormat="1" ht="21" customHeight="1" x14ac:dyDescent="0.25">
      <c r="B1" s="384"/>
      <c r="C1" s="129" t="s">
        <v>65</v>
      </c>
      <c r="D1" s="350"/>
      <c r="E1" s="351"/>
      <c r="F1" s="130"/>
      <c r="P1" s="111"/>
      <c r="Q1" s="118"/>
    </row>
    <row r="2" spans="1:24" s="84" customFormat="1" ht="15" x14ac:dyDescent="0.25">
      <c r="B2" s="384"/>
      <c r="C2" s="129" t="s">
        <v>1</v>
      </c>
      <c r="D2" s="350"/>
      <c r="E2" s="351"/>
      <c r="F2" s="130"/>
      <c r="P2" s="111"/>
      <c r="Q2" s="118"/>
    </row>
    <row r="3" spans="1:24" s="84" customFormat="1" ht="15" x14ac:dyDescent="0.25">
      <c r="A3" s="85"/>
      <c r="B3" s="385"/>
      <c r="C3" s="129" t="s">
        <v>76</v>
      </c>
      <c r="D3" s="351"/>
      <c r="E3" s="350"/>
      <c r="F3" s="130"/>
      <c r="P3" s="111"/>
      <c r="Q3" s="118"/>
    </row>
    <row r="4" spans="1:24" s="84" customFormat="1" ht="20.25" customHeight="1" x14ac:dyDescent="0.2">
      <c r="B4" s="384"/>
      <c r="C4" s="183"/>
      <c r="D4" s="111"/>
      <c r="E4" s="111"/>
      <c r="G4" s="111"/>
      <c r="P4" s="111"/>
      <c r="Q4" s="118"/>
    </row>
    <row r="5" spans="1:24" ht="16.5" thickBot="1" x14ac:dyDescent="0.3">
      <c r="A5" s="4" t="s">
        <v>99</v>
      </c>
      <c r="B5" s="386"/>
      <c r="C5" s="86"/>
      <c r="D5" s="112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</row>
    <row r="6" spans="1:24" ht="13.5" thickBot="1" x14ac:dyDescent="0.25">
      <c r="A6" s="213" t="s">
        <v>2</v>
      </c>
      <c r="B6" s="387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32" t="s">
        <v>4</v>
      </c>
      <c r="H6" s="233" t="s">
        <v>28</v>
      </c>
      <c r="I6" s="234" t="s">
        <v>5</v>
      </c>
      <c r="J6" s="235" t="s">
        <v>6</v>
      </c>
      <c r="K6" s="236" t="s">
        <v>7</v>
      </c>
      <c r="L6" s="315" t="s">
        <v>8</v>
      </c>
      <c r="M6" s="235" t="s">
        <v>9</v>
      </c>
      <c r="N6" s="237" t="s">
        <v>10</v>
      </c>
      <c r="O6" s="235" t="s">
        <v>11</v>
      </c>
      <c r="P6" s="238" t="s">
        <v>12</v>
      </c>
      <c r="Q6" s="433" t="s">
        <v>75</v>
      </c>
    </row>
    <row r="7" spans="1:24" ht="13.5" thickBot="1" x14ac:dyDescent="0.25">
      <c r="A7" s="36">
        <v>1</v>
      </c>
      <c r="B7" s="276"/>
      <c r="C7" s="72"/>
      <c r="D7" s="366">
        <v>1716</v>
      </c>
      <c r="E7" s="377">
        <v>63193420</v>
      </c>
      <c r="F7" s="438" t="s">
        <v>107</v>
      </c>
      <c r="G7" s="367" t="s">
        <v>108</v>
      </c>
      <c r="H7" s="368">
        <v>10</v>
      </c>
      <c r="I7" s="378">
        <v>11900</v>
      </c>
      <c r="J7" s="227">
        <f>SUM(K7+L7+M7+N7+O7)</f>
        <v>1556</v>
      </c>
      <c r="K7" s="432">
        <v>1556</v>
      </c>
      <c r="L7" s="313"/>
      <c r="M7" s="313"/>
      <c r="N7" s="313"/>
      <c r="O7" s="313"/>
      <c r="P7" s="381"/>
      <c r="R7" s="443" t="s">
        <v>51</v>
      </c>
      <c r="S7" s="444" t="s">
        <v>52</v>
      </c>
      <c r="T7" s="443" t="s">
        <v>53</v>
      </c>
      <c r="U7" s="445" t="s">
        <v>63</v>
      </c>
    </row>
    <row r="8" spans="1:24" x14ac:dyDescent="0.2">
      <c r="A8" s="36">
        <v>2</v>
      </c>
      <c r="B8" s="276"/>
      <c r="C8" s="72"/>
      <c r="D8" s="366">
        <v>1722</v>
      </c>
      <c r="E8" s="377">
        <v>63193420</v>
      </c>
      <c r="F8" s="438" t="s">
        <v>107</v>
      </c>
      <c r="G8" s="367" t="s">
        <v>108</v>
      </c>
      <c r="H8" s="368">
        <v>10</v>
      </c>
      <c r="I8" s="378">
        <v>11900</v>
      </c>
      <c r="J8" s="227">
        <f t="shared" ref="J8:J71" si="0">SUM(K8+L8+M8+N8+O8)</f>
        <v>7368.59</v>
      </c>
      <c r="K8" s="432">
        <v>7368.59</v>
      </c>
      <c r="L8" s="313"/>
      <c r="M8" s="313"/>
      <c r="N8" s="313"/>
      <c r="O8" s="313"/>
      <c r="P8" s="381"/>
      <c r="R8" s="344">
        <v>10287.68</v>
      </c>
      <c r="S8" s="279">
        <v>9558.73</v>
      </c>
      <c r="T8" s="279">
        <v>31525.3</v>
      </c>
    </row>
    <row r="9" spans="1:24" x14ac:dyDescent="0.2">
      <c r="A9" s="36">
        <v>3</v>
      </c>
      <c r="B9" s="276"/>
      <c r="C9" s="72"/>
      <c r="D9" s="366">
        <v>1725</v>
      </c>
      <c r="E9" s="377">
        <v>63193420</v>
      </c>
      <c r="F9" s="438" t="s">
        <v>107</v>
      </c>
      <c r="G9" s="367" t="s">
        <v>108</v>
      </c>
      <c r="H9" s="368">
        <v>10</v>
      </c>
      <c r="I9" s="378">
        <v>11900</v>
      </c>
      <c r="J9" s="227">
        <f t="shared" si="0"/>
        <v>42708.23</v>
      </c>
      <c r="K9" s="432">
        <v>42708.23</v>
      </c>
      <c r="L9" s="313"/>
      <c r="M9" s="313"/>
      <c r="N9" s="313"/>
      <c r="O9" s="313"/>
      <c r="P9" s="381"/>
      <c r="R9" s="25"/>
      <c r="S9" s="279">
        <v>13587.06</v>
      </c>
      <c r="T9" s="279">
        <v>37722.639999999999</v>
      </c>
    </row>
    <row r="10" spans="1:24" x14ac:dyDescent="0.2">
      <c r="A10" s="36">
        <v>4</v>
      </c>
      <c r="B10" s="276"/>
      <c r="C10" s="72"/>
      <c r="D10" s="366">
        <v>1727</v>
      </c>
      <c r="E10" s="377">
        <v>63193420</v>
      </c>
      <c r="F10" s="438" t="s">
        <v>107</v>
      </c>
      <c r="G10" s="367" t="s">
        <v>108</v>
      </c>
      <c r="H10" s="368">
        <v>10</v>
      </c>
      <c r="I10" s="378">
        <v>11900</v>
      </c>
      <c r="J10" s="227">
        <f t="shared" si="0"/>
        <v>7543.24</v>
      </c>
      <c r="K10" s="313">
        <v>7543.24</v>
      </c>
      <c r="L10" s="313"/>
      <c r="M10" s="346"/>
      <c r="N10" s="246"/>
      <c r="O10" s="246"/>
      <c r="P10" s="380"/>
      <c r="R10" s="25"/>
      <c r="S10" s="279">
        <v>21019.43</v>
      </c>
      <c r="T10" s="279"/>
    </row>
    <row r="11" spans="1:24" x14ac:dyDescent="0.2">
      <c r="A11" s="36">
        <v>5</v>
      </c>
      <c r="B11" s="276"/>
      <c r="C11" s="72"/>
      <c r="D11" s="366">
        <v>1731</v>
      </c>
      <c r="E11" s="377">
        <v>63193420</v>
      </c>
      <c r="F11" s="438" t="s">
        <v>107</v>
      </c>
      <c r="G11" s="367" t="s">
        <v>108</v>
      </c>
      <c r="H11" s="368">
        <v>10</v>
      </c>
      <c r="I11" s="378">
        <v>11900</v>
      </c>
      <c r="J11" s="227">
        <f t="shared" si="0"/>
        <v>27930.12</v>
      </c>
      <c r="K11" s="346">
        <v>27930.12</v>
      </c>
      <c r="L11" s="346"/>
      <c r="M11" s="346"/>
      <c r="N11" s="246"/>
      <c r="O11" s="431"/>
      <c r="P11" s="381"/>
      <c r="R11" s="25"/>
      <c r="S11" s="279">
        <v>11318.61</v>
      </c>
      <c r="T11" s="279"/>
      <c r="W11" s="318"/>
      <c r="X11" s="25"/>
    </row>
    <row r="12" spans="1:24" x14ac:dyDescent="0.2">
      <c r="A12" s="36">
        <v>6</v>
      </c>
      <c r="B12" s="276"/>
      <c r="C12" s="72"/>
      <c r="D12" s="366">
        <v>1736</v>
      </c>
      <c r="E12" s="377">
        <v>63193420</v>
      </c>
      <c r="F12" s="438" t="s">
        <v>107</v>
      </c>
      <c r="G12" s="367" t="s">
        <v>108</v>
      </c>
      <c r="H12" s="368">
        <v>10</v>
      </c>
      <c r="I12" s="378">
        <v>11900</v>
      </c>
      <c r="J12" s="227">
        <f t="shared" si="0"/>
        <v>47418.33</v>
      </c>
      <c r="K12" s="313">
        <v>47418.33</v>
      </c>
      <c r="L12" s="313"/>
      <c r="M12" s="313"/>
      <c r="N12" s="313"/>
      <c r="O12" s="313"/>
      <c r="P12" s="381"/>
      <c r="R12" s="25"/>
      <c r="S12" s="279">
        <v>10317.43</v>
      </c>
      <c r="T12" s="279"/>
      <c r="W12" s="318"/>
      <c r="X12" s="25"/>
    </row>
    <row r="13" spans="1:24" x14ac:dyDescent="0.2">
      <c r="A13" s="36">
        <v>7</v>
      </c>
      <c r="B13" s="276"/>
      <c r="C13" s="72"/>
      <c r="D13" s="80"/>
      <c r="E13" s="76"/>
      <c r="F13" s="37" t="s">
        <v>90</v>
      </c>
      <c r="G13" s="77" t="s">
        <v>100</v>
      </c>
      <c r="H13" s="48">
        <v>10</v>
      </c>
      <c r="I13" s="39">
        <v>11110</v>
      </c>
      <c r="J13" s="227">
        <f t="shared" si="0"/>
        <v>10287.68</v>
      </c>
      <c r="K13" s="325">
        <v>10287.68</v>
      </c>
      <c r="L13" s="189"/>
      <c r="M13" s="189"/>
      <c r="N13" s="189"/>
      <c r="O13" s="189"/>
      <c r="P13" s="110"/>
      <c r="R13" s="25"/>
      <c r="S13" s="279">
        <v>11844.56</v>
      </c>
      <c r="T13" s="279"/>
      <c r="W13" s="419"/>
    </row>
    <row r="14" spans="1:24" x14ac:dyDescent="0.2">
      <c r="A14" s="36">
        <v>8</v>
      </c>
      <c r="B14" s="276"/>
      <c r="C14" s="72"/>
      <c r="D14" s="80"/>
      <c r="E14" s="76"/>
      <c r="F14" s="37" t="s">
        <v>90</v>
      </c>
      <c r="G14" s="77" t="s">
        <v>101</v>
      </c>
      <c r="H14" s="48">
        <v>10</v>
      </c>
      <c r="I14" s="39">
        <v>11110</v>
      </c>
      <c r="J14" s="227">
        <f t="shared" si="0"/>
        <v>290815.44</v>
      </c>
      <c r="K14" s="325">
        <v>290815.44</v>
      </c>
      <c r="L14" s="189"/>
      <c r="M14" s="189"/>
      <c r="N14" s="189"/>
      <c r="O14" s="189"/>
      <c r="P14" s="110"/>
      <c r="R14" s="25"/>
      <c r="S14" s="279">
        <v>28697.01</v>
      </c>
      <c r="T14" s="279"/>
    </row>
    <row r="15" spans="1:24" x14ac:dyDescent="0.2">
      <c r="A15" s="36">
        <v>9</v>
      </c>
      <c r="B15" s="276"/>
      <c r="C15" s="72"/>
      <c r="D15" s="80"/>
      <c r="E15" s="76"/>
      <c r="F15" s="37" t="s">
        <v>90</v>
      </c>
      <c r="G15" s="77" t="s">
        <v>102</v>
      </c>
      <c r="H15" s="48">
        <v>10</v>
      </c>
      <c r="I15" s="39">
        <v>11110</v>
      </c>
      <c r="J15" s="227">
        <f t="shared" si="0"/>
        <v>69247.94</v>
      </c>
      <c r="K15" s="325">
        <v>69247.94</v>
      </c>
      <c r="L15" s="189"/>
      <c r="M15" s="189"/>
      <c r="N15" s="189"/>
      <c r="O15" s="189"/>
      <c r="P15" s="110"/>
      <c r="R15" s="25"/>
      <c r="S15" s="279">
        <v>22597.99</v>
      </c>
      <c r="T15" s="279"/>
    </row>
    <row r="16" spans="1:24" x14ac:dyDescent="0.2">
      <c r="A16" s="36">
        <v>10</v>
      </c>
      <c r="B16" s="276" t="s">
        <v>140</v>
      </c>
      <c r="C16" s="72" t="s">
        <v>141</v>
      </c>
      <c r="D16" s="80">
        <v>17713</v>
      </c>
      <c r="E16" s="76">
        <v>631240003</v>
      </c>
      <c r="F16" s="37" t="s">
        <v>129</v>
      </c>
      <c r="G16" s="77" t="s">
        <v>142</v>
      </c>
      <c r="H16" s="48">
        <v>10</v>
      </c>
      <c r="I16" s="39">
        <v>14310</v>
      </c>
      <c r="J16" s="227">
        <f t="shared" si="0"/>
        <v>43.7</v>
      </c>
      <c r="K16" s="189"/>
      <c r="L16" s="189"/>
      <c r="M16" s="189">
        <v>43.7</v>
      </c>
      <c r="N16" s="189"/>
      <c r="O16" s="189"/>
      <c r="P16" s="110" t="s">
        <v>143</v>
      </c>
      <c r="R16" s="25"/>
      <c r="S16" s="279">
        <v>16301.19</v>
      </c>
      <c r="T16" s="279"/>
    </row>
    <row r="17" spans="1:24" x14ac:dyDescent="0.2">
      <c r="A17" s="36">
        <v>11</v>
      </c>
      <c r="B17" s="276" t="s">
        <v>145</v>
      </c>
      <c r="C17" s="72" t="s">
        <v>129</v>
      </c>
      <c r="D17" s="80">
        <v>17731</v>
      </c>
      <c r="E17" s="80">
        <v>631240001</v>
      </c>
      <c r="F17" s="76" t="s">
        <v>129</v>
      </c>
      <c r="G17" s="426" t="s">
        <v>144</v>
      </c>
      <c r="H17" s="77">
        <v>10</v>
      </c>
      <c r="I17" s="48">
        <v>13210</v>
      </c>
      <c r="J17" s="227">
        <f t="shared" si="0"/>
        <v>5679.91</v>
      </c>
      <c r="K17" s="189"/>
      <c r="L17" s="189">
        <v>5679.91</v>
      </c>
      <c r="M17" s="189"/>
      <c r="N17" s="189"/>
      <c r="O17" s="189"/>
      <c r="P17" s="110" t="s">
        <v>131</v>
      </c>
      <c r="R17" s="25"/>
      <c r="S17" s="279">
        <v>47487.06</v>
      </c>
      <c r="T17" s="279"/>
      <c r="W17" s="318"/>
      <c r="X17" s="25"/>
    </row>
    <row r="18" spans="1:24" x14ac:dyDescent="0.2">
      <c r="A18" s="36">
        <v>12</v>
      </c>
      <c r="B18" s="276" t="s">
        <v>146</v>
      </c>
      <c r="C18" s="72" t="s">
        <v>147</v>
      </c>
      <c r="D18" s="80">
        <v>17742</v>
      </c>
      <c r="E18" s="76">
        <v>631240002</v>
      </c>
      <c r="F18" s="37" t="s">
        <v>129</v>
      </c>
      <c r="G18" s="77" t="s">
        <v>148</v>
      </c>
      <c r="H18" s="48">
        <v>10</v>
      </c>
      <c r="I18" s="39">
        <v>14310</v>
      </c>
      <c r="J18" s="227">
        <f t="shared" si="0"/>
        <v>300</v>
      </c>
      <c r="K18" s="189"/>
      <c r="L18" s="189"/>
      <c r="M18" s="189">
        <v>300</v>
      </c>
      <c r="N18" s="189"/>
      <c r="O18" s="189"/>
      <c r="P18" s="110" t="s">
        <v>149</v>
      </c>
      <c r="R18" s="25"/>
      <c r="S18" s="279">
        <v>16148.62</v>
      </c>
      <c r="T18" s="279"/>
      <c r="W18" s="318"/>
      <c r="X18" s="25"/>
    </row>
    <row r="19" spans="1:24" x14ac:dyDescent="0.2">
      <c r="A19" s="36">
        <v>13</v>
      </c>
      <c r="B19" s="276" t="s">
        <v>156</v>
      </c>
      <c r="C19" s="72" t="s">
        <v>152</v>
      </c>
      <c r="D19" s="80">
        <v>18823</v>
      </c>
      <c r="E19" s="76">
        <v>631240005</v>
      </c>
      <c r="F19" s="37" t="s">
        <v>152</v>
      </c>
      <c r="G19" s="77" t="s">
        <v>148</v>
      </c>
      <c r="H19" s="48">
        <v>10</v>
      </c>
      <c r="I19" s="39">
        <v>14310</v>
      </c>
      <c r="J19" s="227">
        <f t="shared" si="0"/>
        <v>800.19</v>
      </c>
      <c r="K19" s="189"/>
      <c r="L19" s="189"/>
      <c r="M19" s="189">
        <v>800.19</v>
      </c>
      <c r="N19" s="189"/>
      <c r="O19" s="189"/>
      <c r="P19" s="110" t="s">
        <v>157</v>
      </c>
      <c r="R19" s="25"/>
      <c r="S19" s="279">
        <v>11102.8</v>
      </c>
      <c r="T19" s="279"/>
      <c r="W19" s="419"/>
    </row>
    <row r="20" spans="1:24" x14ac:dyDescent="0.2">
      <c r="A20" s="36">
        <v>14</v>
      </c>
      <c r="B20" s="276" t="s">
        <v>169</v>
      </c>
      <c r="C20" s="72" t="s">
        <v>152</v>
      </c>
      <c r="D20" s="80">
        <v>19193</v>
      </c>
      <c r="E20" s="76">
        <v>631240004</v>
      </c>
      <c r="F20" s="37" t="s">
        <v>170</v>
      </c>
      <c r="G20" s="77" t="s">
        <v>171</v>
      </c>
      <c r="H20" s="48">
        <v>10</v>
      </c>
      <c r="I20" s="39">
        <v>13410</v>
      </c>
      <c r="J20" s="227">
        <f t="shared" si="0"/>
        <v>4000</v>
      </c>
      <c r="K20" s="189"/>
      <c r="L20" s="189"/>
      <c r="M20" s="189">
        <v>4000</v>
      </c>
      <c r="N20" s="189"/>
      <c r="O20" s="189"/>
      <c r="P20" s="110" t="s">
        <v>172</v>
      </c>
      <c r="R20" s="25"/>
      <c r="S20" s="279">
        <v>12899.13</v>
      </c>
      <c r="T20" s="279"/>
    </row>
    <row r="21" spans="1:24" x14ac:dyDescent="0.2">
      <c r="A21" s="36">
        <v>15</v>
      </c>
      <c r="B21" s="276" t="s">
        <v>191</v>
      </c>
      <c r="C21" s="72" t="s">
        <v>192</v>
      </c>
      <c r="D21" s="80">
        <v>19826</v>
      </c>
      <c r="E21" s="76">
        <v>631240024</v>
      </c>
      <c r="F21" s="37" t="s">
        <v>170</v>
      </c>
      <c r="G21" s="77" t="s">
        <v>193</v>
      </c>
      <c r="H21" s="48">
        <v>10</v>
      </c>
      <c r="I21" s="39">
        <v>14050</v>
      </c>
      <c r="J21" s="227">
        <f t="shared" si="0"/>
        <v>99</v>
      </c>
      <c r="K21" s="189"/>
      <c r="L21" s="189"/>
      <c r="M21" s="189">
        <v>99</v>
      </c>
      <c r="N21" s="189"/>
      <c r="O21" s="189"/>
      <c r="P21" s="110" t="s">
        <v>194</v>
      </c>
      <c r="R21" s="25"/>
      <c r="S21" s="279">
        <v>11192.94</v>
      </c>
      <c r="T21" s="25"/>
    </row>
    <row r="22" spans="1:24" x14ac:dyDescent="0.2">
      <c r="A22" s="36">
        <v>16</v>
      </c>
      <c r="B22" s="276" t="s">
        <v>195</v>
      </c>
      <c r="C22" s="72" t="s">
        <v>152</v>
      </c>
      <c r="D22" s="80">
        <v>20082</v>
      </c>
      <c r="E22" s="76">
        <v>631240015</v>
      </c>
      <c r="F22" s="37" t="s">
        <v>170</v>
      </c>
      <c r="G22" s="77" t="s">
        <v>196</v>
      </c>
      <c r="H22" s="48">
        <v>10</v>
      </c>
      <c r="I22" s="39">
        <v>13230</v>
      </c>
      <c r="J22" s="227">
        <f t="shared" si="0"/>
        <v>508.08</v>
      </c>
      <c r="K22" s="189"/>
      <c r="L22" s="189">
        <v>508.08</v>
      </c>
      <c r="M22" s="189"/>
      <c r="N22" s="189"/>
      <c r="O22" s="189"/>
      <c r="P22" s="110" t="s">
        <v>197</v>
      </c>
      <c r="R22" s="25"/>
      <c r="S22" s="279">
        <v>12815.13</v>
      </c>
      <c r="T22" s="25"/>
    </row>
    <row r="23" spans="1:24" x14ac:dyDescent="0.2">
      <c r="A23" s="36">
        <v>17</v>
      </c>
      <c r="B23" s="276" t="s">
        <v>276</v>
      </c>
      <c r="C23" s="72" t="s">
        <v>170</v>
      </c>
      <c r="D23" s="80">
        <v>22140</v>
      </c>
      <c r="E23" s="76">
        <v>631240035</v>
      </c>
      <c r="F23" s="37" t="s">
        <v>268</v>
      </c>
      <c r="G23" s="77" t="s">
        <v>277</v>
      </c>
      <c r="H23" s="48">
        <v>10</v>
      </c>
      <c r="I23" s="39">
        <v>13310</v>
      </c>
      <c r="J23" s="227">
        <f t="shared" si="0"/>
        <v>75</v>
      </c>
      <c r="K23" s="189"/>
      <c r="L23" s="189"/>
      <c r="M23" s="189">
        <v>75</v>
      </c>
      <c r="N23" s="189"/>
      <c r="O23" s="189"/>
      <c r="P23" s="110" t="s">
        <v>278</v>
      </c>
      <c r="R23" s="25"/>
      <c r="S23" s="279">
        <v>9918.06</v>
      </c>
      <c r="T23" s="25"/>
    </row>
    <row r="24" spans="1:24" x14ac:dyDescent="0.2">
      <c r="A24" s="36">
        <v>18</v>
      </c>
      <c r="B24" s="276" t="s">
        <v>279</v>
      </c>
      <c r="C24" s="72" t="s">
        <v>216</v>
      </c>
      <c r="D24" s="80">
        <v>22153</v>
      </c>
      <c r="E24" s="76">
        <v>631240066</v>
      </c>
      <c r="F24" s="37" t="s">
        <v>268</v>
      </c>
      <c r="G24" s="77" t="s">
        <v>277</v>
      </c>
      <c r="H24" s="48">
        <v>10</v>
      </c>
      <c r="I24" s="39">
        <v>13310</v>
      </c>
      <c r="J24" s="227">
        <f t="shared" ref="J24" si="1">SUM(K24+L24+M24+N24+O24)</f>
        <v>90</v>
      </c>
      <c r="K24" s="189"/>
      <c r="L24" s="189"/>
      <c r="M24" s="189">
        <v>90</v>
      </c>
      <c r="N24" s="189"/>
      <c r="O24" s="189"/>
      <c r="P24" s="110" t="s">
        <v>280</v>
      </c>
      <c r="R24" s="25"/>
      <c r="S24" s="279">
        <v>10295.6</v>
      </c>
      <c r="T24" s="25"/>
    </row>
    <row r="25" spans="1:24" ht="13.5" thickBot="1" x14ac:dyDescent="0.25">
      <c r="A25" s="36">
        <v>19</v>
      </c>
      <c r="B25" s="276" t="s">
        <v>281</v>
      </c>
      <c r="C25" s="72" t="s">
        <v>90</v>
      </c>
      <c r="D25" s="80">
        <v>22211</v>
      </c>
      <c r="E25" s="76">
        <v>631240034</v>
      </c>
      <c r="F25" s="37" t="s">
        <v>268</v>
      </c>
      <c r="G25" s="77" t="s">
        <v>142</v>
      </c>
      <c r="H25" s="48">
        <v>10</v>
      </c>
      <c r="I25" s="39">
        <v>14310</v>
      </c>
      <c r="J25" s="227">
        <f t="shared" si="0"/>
        <v>49.8</v>
      </c>
      <c r="K25" s="189"/>
      <c r="L25" s="189"/>
      <c r="M25" s="189">
        <v>49.8</v>
      </c>
      <c r="N25" s="189"/>
      <c r="O25" s="189"/>
      <c r="P25" s="110" t="s">
        <v>143</v>
      </c>
      <c r="R25" s="25"/>
      <c r="S25" s="279">
        <v>13714.09</v>
      </c>
      <c r="T25" s="25"/>
    </row>
    <row r="26" spans="1:24" ht="13.5" thickBot="1" x14ac:dyDescent="0.25">
      <c r="A26" s="36">
        <v>20</v>
      </c>
      <c r="B26" s="276" t="s">
        <v>326</v>
      </c>
      <c r="C26" s="72" t="s">
        <v>152</v>
      </c>
      <c r="D26" s="80">
        <v>22912</v>
      </c>
      <c r="E26" s="76">
        <v>631240014</v>
      </c>
      <c r="F26" s="37" t="s">
        <v>268</v>
      </c>
      <c r="G26" s="77" t="s">
        <v>196</v>
      </c>
      <c r="H26" s="48">
        <v>10</v>
      </c>
      <c r="I26" s="39">
        <v>13230</v>
      </c>
      <c r="J26" s="227">
        <f t="shared" ref="J26" si="2">SUM(K26+L26+M26+N26+O26)</f>
        <v>87.1</v>
      </c>
      <c r="K26" s="189"/>
      <c r="L26" s="189">
        <v>87.1</v>
      </c>
      <c r="M26" s="189"/>
      <c r="N26" s="189"/>
      <c r="O26" s="189"/>
      <c r="P26" s="110" t="s">
        <v>197</v>
      </c>
      <c r="R26" s="280">
        <f>SUM(R8:R25)</f>
        <v>10287.68</v>
      </c>
      <c r="S26" s="280">
        <f>SUM(S8:S25)</f>
        <v>290815.44</v>
      </c>
      <c r="T26" s="280">
        <f>SUM(T8:T25)</f>
        <v>69247.94</v>
      </c>
      <c r="U26" s="281">
        <f>R26+S26+T26+S74</f>
        <v>370351.06</v>
      </c>
    </row>
    <row r="27" spans="1:24" x14ac:dyDescent="0.2">
      <c r="A27" s="36">
        <v>21</v>
      </c>
      <c r="B27" s="276" t="s">
        <v>327</v>
      </c>
      <c r="C27" s="72" t="s">
        <v>152</v>
      </c>
      <c r="D27" s="80">
        <v>22936</v>
      </c>
      <c r="E27" s="76">
        <v>631240016</v>
      </c>
      <c r="F27" s="37" t="s">
        <v>268</v>
      </c>
      <c r="G27" s="77" t="s">
        <v>196</v>
      </c>
      <c r="H27" s="48">
        <v>10</v>
      </c>
      <c r="I27" s="39">
        <v>13230</v>
      </c>
      <c r="J27" s="227">
        <f t="shared" ref="J27:J28" si="3">SUM(K27+L27+M27+N27+O27)</f>
        <v>290.33999999999997</v>
      </c>
      <c r="K27" s="189"/>
      <c r="L27" s="189">
        <v>290.33999999999997</v>
      </c>
      <c r="M27" s="189"/>
      <c r="N27" s="189"/>
      <c r="O27" s="189"/>
      <c r="P27" s="110" t="s">
        <v>197</v>
      </c>
      <c r="R27" s="25"/>
      <c r="S27" s="279"/>
      <c r="T27" s="279"/>
    </row>
    <row r="28" spans="1:24" x14ac:dyDescent="0.2">
      <c r="A28" s="36">
        <v>22</v>
      </c>
      <c r="B28" s="276" t="s">
        <v>328</v>
      </c>
      <c r="C28" s="72" t="s">
        <v>152</v>
      </c>
      <c r="D28" s="80">
        <v>22948</v>
      </c>
      <c r="E28" s="76">
        <v>631240017</v>
      </c>
      <c r="F28" s="37" t="s">
        <v>268</v>
      </c>
      <c r="G28" s="77" t="s">
        <v>196</v>
      </c>
      <c r="H28" s="48">
        <v>10</v>
      </c>
      <c r="I28" s="39">
        <v>13230</v>
      </c>
      <c r="J28" s="227">
        <f t="shared" si="3"/>
        <v>406.48</v>
      </c>
      <c r="K28" s="189"/>
      <c r="L28" s="189">
        <v>406.48</v>
      </c>
      <c r="M28" s="189"/>
      <c r="N28" s="189"/>
      <c r="O28" s="189"/>
      <c r="P28" s="110" t="s">
        <v>197</v>
      </c>
      <c r="R28" s="25"/>
      <c r="S28" s="279"/>
      <c r="T28" s="279"/>
    </row>
    <row r="29" spans="1:24" x14ac:dyDescent="0.2">
      <c r="A29" s="36">
        <v>23</v>
      </c>
      <c r="B29" s="276" t="s">
        <v>329</v>
      </c>
      <c r="C29" s="72" t="s">
        <v>141</v>
      </c>
      <c r="D29" s="80">
        <v>23248</v>
      </c>
      <c r="E29" s="76">
        <v>631240018</v>
      </c>
      <c r="F29" s="37" t="s">
        <v>330</v>
      </c>
      <c r="G29" s="77" t="s">
        <v>331</v>
      </c>
      <c r="H29" s="48">
        <v>10</v>
      </c>
      <c r="I29" s="39">
        <v>13220</v>
      </c>
      <c r="J29" s="227">
        <f t="shared" si="0"/>
        <v>2.16</v>
      </c>
      <c r="K29" s="189"/>
      <c r="L29" s="189">
        <v>2.16</v>
      </c>
      <c r="M29" s="189"/>
      <c r="N29" s="189"/>
      <c r="O29" s="189"/>
      <c r="P29" s="110" t="s">
        <v>332</v>
      </c>
      <c r="R29" s="25"/>
      <c r="S29" s="279"/>
      <c r="T29" s="279"/>
    </row>
    <row r="30" spans="1:24" x14ac:dyDescent="0.2">
      <c r="A30" s="36">
        <v>24</v>
      </c>
      <c r="B30" s="276" t="s">
        <v>333</v>
      </c>
      <c r="C30" s="72" t="s">
        <v>141</v>
      </c>
      <c r="D30" s="80">
        <v>23269</v>
      </c>
      <c r="E30" s="76">
        <v>631240019</v>
      </c>
      <c r="F30" s="37" t="s">
        <v>330</v>
      </c>
      <c r="G30" s="77" t="s">
        <v>331</v>
      </c>
      <c r="H30" s="48">
        <v>10</v>
      </c>
      <c r="I30" s="39">
        <v>13220</v>
      </c>
      <c r="J30" s="227">
        <f t="shared" ref="J30" si="4">SUM(K30+L30+M30+N30+O30)</f>
        <v>12.15</v>
      </c>
      <c r="K30" s="189"/>
      <c r="L30" s="189">
        <v>12.15</v>
      </c>
      <c r="M30" s="189"/>
      <c r="N30" s="189"/>
      <c r="O30" s="189"/>
      <c r="P30" s="110" t="s">
        <v>332</v>
      </c>
      <c r="R30" s="25"/>
      <c r="S30" s="279"/>
      <c r="T30" s="279"/>
    </row>
    <row r="31" spans="1:24" x14ac:dyDescent="0.2">
      <c r="A31" s="36">
        <v>25</v>
      </c>
      <c r="B31" s="276" t="s">
        <v>334</v>
      </c>
      <c r="C31" s="72" t="s">
        <v>122</v>
      </c>
      <c r="D31" s="80">
        <v>23311</v>
      </c>
      <c r="E31" s="76">
        <v>631240020</v>
      </c>
      <c r="F31" s="37" t="s">
        <v>330</v>
      </c>
      <c r="G31" s="77" t="s">
        <v>335</v>
      </c>
      <c r="H31" s="48">
        <v>10</v>
      </c>
      <c r="I31" s="39">
        <v>13250</v>
      </c>
      <c r="J31" s="227">
        <f t="shared" si="0"/>
        <v>47.97</v>
      </c>
      <c r="K31" s="189"/>
      <c r="L31" s="189">
        <v>47.97</v>
      </c>
      <c r="M31" s="189"/>
      <c r="N31" s="189"/>
      <c r="O31" s="189"/>
      <c r="P31" s="110" t="s">
        <v>284</v>
      </c>
      <c r="R31" s="25"/>
      <c r="S31" s="279"/>
      <c r="T31" s="279"/>
    </row>
    <row r="32" spans="1:24" x14ac:dyDescent="0.2">
      <c r="A32" s="36">
        <v>26</v>
      </c>
      <c r="B32" s="276" t="s">
        <v>336</v>
      </c>
      <c r="C32" s="72" t="s">
        <v>122</v>
      </c>
      <c r="D32" s="80">
        <v>23360</v>
      </c>
      <c r="E32" s="76">
        <v>631240021</v>
      </c>
      <c r="F32" s="37" t="s">
        <v>330</v>
      </c>
      <c r="G32" s="77" t="s">
        <v>335</v>
      </c>
      <c r="H32" s="48">
        <v>10</v>
      </c>
      <c r="I32" s="39">
        <v>13250</v>
      </c>
      <c r="J32" s="227">
        <f t="shared" si="0"/>
        <v>56.97</v>
      </c>
      <c r="K32" s="189"/>
      <c r="L32" s="189">
        <v>56.97</v>
      </c>
      <c r="M32" s="189"/>
      <c r="N32" s="189"/>
      <c r="O32" s="189"/>
      <c r="P32" s="110" t="s">
        <v>284</v>
      </c>
      <c r="R32" s="25"/>
      <c r="S32" s="279"/>
      <c r="T32" s="279"/>
    </row>
    <row r="33" spans="1:20" x14ac:dyDescent="0.2">
      <c r="A33" s="36">
        <v>27</v>
      </c>
      <c r="B33" s="276" t="s">
        <v>338</v>
      </c>
      <c r="C33" s="72" t="s">
        <v>337</v>
      </c>
      <c r="D33" s="80">
        <v>23382</v>
      </c>
      <c r="E33" s="76">
        <v>631240022</v>
      </c>
      <c r="F33" s="37" t="s">
        <v>330</v>
      </c>
      <c r="G33" s="77" t="s">
        <v>335</v>
      </c>
      <c r="H33" s="48">
        <v>10</v>
      </c>
      <c r="I33" s="39">
        <v>13250</v>
      </c>
      <c r="J33" s="227">
        <f t="shared" si="0"/>
        <v>41.97</v>
      </c>
      <c r="K33" s="189"/>
      <c r="L33" s="189">
        <v>41.97</v>
      </c>
      <c r="M33" s="189"/>
      <c r="N33" s="189"/>
      <c r="O33" s="189"/>
      <c r="P33" s="110" t="s">
        <v>284</v>
      </c>
      <c r="R33" s="25"/>
      <c r="S33" s="279"/>
      <c r="T33" s="279"/>
    </row>
    <row r="34" spans="1:20" x14ac:dyDescent="0.2">
      <c r="A34" s="36">
        <v>28</v>
      </c>
      <c r="B34" s="276" t="s">
        <v>339</v>
      </c>
      <c r="C34" s="72" t="s">
        <v>337</v>
      </c>
      <c r="D34" s="80">
        <v>23399</v>
      </c>
      <c r="E34" s="76">
        <v>631240023</v>
      </c>
      <c r="F34" s="37" t="s">
        <v>330</v>
      </c>
      <c r="G34" s="77" t="s">
        <v>335</v>
      </c>
      <c r="H34" s="48">
        <v>10</v>
      </c>
      <c r="I34" s="39">
        <v>13250</v>
      </c>
      <c r="J34" s="227">
        <f t="shared" si="0"/>
        <v>35.69</v>
      </c>
      <c r="K34" s="189"/>
      <c r="L34" s="189">
        <v>35.69</v>
      </c>
      <c r="M34" s="189"/>
      <c r="N34" s="189"/>
      <c r="O34" s="189"/>
      <c r="P34" s="110" t="s">
        <v>284</v>
      </c>
      <c r="R34" s="25"/>
      <c r="S34" s="279"/>
      <c r="T34" s="279"/>
    </row>
    <row r="35" spans="1:20" x14ac:dyDescent="0.2">
      <c r="A35" s="36">
        <v>29</v>
      </c>
      <c r="B35" s="276" t="s">
        <v>350</v>
      </c>
      <c r="C35" s="72" t="s">
        <v>90</v>
      </c>
      <c r="D35" s="80">
        <v>23700</v>
      </c>
      <c r="E35" s="76">
        <v>631240058</v>
      </c>
      <c r="F35" s="37" t="s">
        <v>330</v>
      </c>
      <c r="G35" s="77" t="s">
        <v>335</v>
      </c>
      <c r="H35" s="48">
        <v>10</v>
      </c>
      <c r="I35" s="39">
        <v>13250</v>
      </c>
      <c r="J35" s="227">
        <f t="shared" si="0"/>
        <v>58.06</v>
      </c>
      <c r="K35" s="189"/>
      <c r="L35" s="189">
        <v>58.06</v>
      </c>
      <c r="M35" s="189"/>
      <c r="N35" s="189"/>
      <c r="O35" s="189"/>
      <c r="P35" s="110" t="s">
        <v>197</v>
      </c>
      <c r="R35" s="25"/>
      <c r="S35" s="279"/>
      <c r="T35" s="279"/>
    </row>
    <row r="36" spans="1:20" x14ac:dyDescent="0.2">
      <c r="A36" s="36">
        <v>30</v>
      </c>
      <c r="B36" s="276" t="s">
        <v>351</v>
      </c>
      <c r="C36" s="72" t="s">
        <v>337</v>
      </c>
      <c r="D36" s="80">
        <v>23945</v>
      </c>
      <c r="E36" s="76">
        <v>631240040</v>
      </c>
      <c r="F36" s="37" t="s">
        <v>330</v>
      </c>
      <c r="G36" s="77" t="s">
        <v>335</v>
      </c>
      <c r="H36" s="48">
        <v>10</v>
      </c>
      <c r="I36" s="39">
        <v>13250</v>
      </c>
      <c r="J36" s="227">
        <f t="shared" ref="J36:J38" si="5">SUM(K36+L36+M36+N36+O36)</f>
        <v>53.48</v>
      </c>
      <c r="K36" s="189"/>
      <c r="L36" s="189">
        <v>53.48</v>
      </c>
      <c r="M36" s="189"/>
      <c r="N36" s="189"/>
      <c r="O36" s="189"/>
      <c r="P36" s="110" t="s">
        <v>284</v>
      </c>
      <c r="R36" s="25"/>
      <c r="S36" s="279"/>
      <c r="T36" s="279"/>
    </row>
    <row r="37" spans="1:20" x14ac:dyDescent="0.2">
      <c r="A37" s="36">
        <v>31</v>
      </c>
      <c r="B37" s="276" t="s">
        <v>352</v>
      </c>
      <c r="C37" s="72" t="s">
        <v>337</v>
      </c>
      <c r="D37" s="80">
        <v>23987</v>
      </c>
      <c r="E37" s="76">
        <v>631240038</v>
      </c>
      <c r="F37" s="37" t="s">
        <v>330</v>
      </c>
      <c r="G37" s="77" t="s">
        <v>335</v>
      </c>
      <c r="H37" s="48">
        <v>10</v>
      </c>
      <c r="I37" s="39">
        <v>13250</v>
      </c>
      <c r="J37" s="227">
        <f t="shared" si="5"/>
        <v>60.69</v>
      </c>
      <c r="K37" s="189"/>
      <c r="L37" s="189">
        <v>60.69</v>
      </c>
      <c r="M37" s="189"/>
      <c r="N37" s="189"/>
      <c r="O37" s="189"/>
      <c r="P37" s="110" t="s">
        <v>284</v>
      </c>
      <c r="R37" s="25"/>
      <c r="S37" s="279"/>
      <c r="T37" s="279"/>
    </row>
    <row r="38" spans="1:20" x14ac:dyDescent="0.2">
      <c r="A38" s="36">
        <v>32</v>
      </c>
      <c r="B38" s="276" t="s">
        <v>353</v>
      </c>
      <c r="C38" s="72" t="s">
        <v>337</v>
      </c>
      <c r="D38" s="80">
        <v>24039</v>
      </c>
      <c r="E38" s="76">
        <v>631240037</v>
      </c>
      <c r="F38" s="37" t="s">
        <v>330</v>
      </c>
      <c r="G38" s="77" t="s">
        <v>335</v>
      </c>
      <c r="H38" s="48">
        <v>10</v>
      </c>
      <c r="I38" s="39">
        <v>13250</v>
      </c>
      <c r="J38" s="227">
        <f t="shared" si="5"/>
        <v>41.97</v>
      </c>
      <c r="K38" s="189"/>
      <c r="L38" s="189">
        <v>41.97</v>
      </c>
      <c r="M38" s="189"/>
      <c r="N38" s="189"/>
      <c r="O38" s="189"/>
      <c r="P38" s="110" t="s">
        <v>284</v>
      </c>
      <c r="R38" s="25"/>
      <c r="S38" s="279"/>
      <c r="T38" s="279"/>
    </row>
    <row r="39" spans="1:20" x14ac:dyDescent="0.2">
      <c r="A39" s="36">
        <v>33</v>
      </c>
      <c r="B39" s="276" t="s">
        <v>349</v>
      </c>
      <c r="C39" s="72" t="s">
        <v>90</v>
      </c>
      <c r="D39" s="80">
        <v>24090</v>
      </c>
      <c r="E39" s="76">
        <v>631240057</v>
      </c>
      <c r="F39" s="37" t="s">
        <v>330</v>
      </c>
      <c r="G39" s="77" t="s">
        <v>331</v>
      </c>
      <c r="H39" s="48">
        <v>10</v>
      </c>
      <c r="I39" s="39">
        <v>13220</v>
      </c>
      <c r="J39" s="227">
        <f t="shared" ref="J39" si="6">SUM(K39+L39+M39+N39+O39)</f>
        <v>11.28</v>
      </c>
      <c r="K39" s="189"/>
      <c r="L39" s="189">
        <v>11.28</v>
      </c>
      <c r="M39" s="189"/>
      <c r="N39" s="189"/>
      <c r="O39" s="189"/>
      <c r="P39" s="110" t="s">
        <v>332</v>
      </c>
      <c r="R39" s="25"/>
      <c r="S39" s="279"/>
      <c r="T39" s="279"/>
    </row>
    <row r="40" spans="1:20" x14ac:dyDescent="0.2">
      <c r="A40" s="36">
        <v>34</v>
      </c>
      <c r="B40" s="276" t="s">
        <v>354</v>
      </c>
      <c r="C40" s="72" t="s">
        <v>141</v>
      </c>
      <c r="D40" s="80">
        <v>24156</v>
      </c>
      <c r="E40" s="76">
        <v>631240056</v>
      </c>
      <c r="F40" s="37" t="s">
        <v>330</v>
      </c>
      <c r="G40" s="77" t="s">
        <v>331</v>
      </c>
      <c r="H40" s="48">
        <v>10</v>
      </c>
      <c r="I40" s="39">
        <v>13220</v>
      </c>
      <c r="J40" s="227">
        <f t="shared" ref="J40" si="7">SUM(K40+L40+M40+N40+O40)</f>
        <v>14.55</v>
      </c>
      <c r="K40" s="189"/>
      <c r="L40" s="189">
        <v>14.55</v>
      </c>
      <c r="M40" s="189"/>
      <c r="N40" s="189"/>
      <c r="O40" s="189"/>
      <c r="P40" s="110" t="s">
        <v>332</v>
      </c>
      <c r="R40" s="25"/>
      <c r="S40" s="279"/>
      <c r="T40" s="279"/>
    </row>
    <row r="41" spans="1:20" x14ac:dyDescent="0.2">
      <c r="A41" s="36">
        <v>35</v>
      </c>
      <c r="B41" s="276" t="s">
        <v>355</v>
      </c>
      <c r="C41" s="72" t="s">
        <v>356</v>
      </c>
      <c r="D41" s="80">
        <v>24218</v>
      </c>
      <c r="E41" s="76">
        <v>631240052</v>
      </c>
      <c r="F41" s="37" t="s">
        <v>330</v>
      </c>
      <c r="G41" s="77" t="s">
        <v>331</v>
      </c>
      <c r="H41" s="48">
        <v>10</v>
      </c>
      <c r="I41" s="39">
        <v>13220</v>
      </c>
      <c r="J41" s="227">
        <f t="shared" si="0"/>
        <v>15.75</v>
      </c>
      <c r="K41" s="189"/>
      <c r="L41" s="189">
        <v>15.75</v>
      </c>
      <c r="M41" s="189"/>
      <c r="N41" s="189"/>
      <c r="O41" s="189"/>
      <c r="P41" s="110" t="s">
        <v>332</v>
      </c>
      <c r="R41" s="25"/>
      <c r="S41" s="279"/>
      <c r="T41" s="279"/>
    </row>
    <row r="42" spans="1:20" x14ac:dyDescent="0.2">
      <c r="A42" s="36">
        <v>36</v>
      </c>
      <c r="B42" s="276" t="s">
        <v>357</v>
      </c>
      <c r="C42" s="72" t="s">
        <v>141</v>
      </c>
      <c r="D42" s="80">
        <v>24277</v>
      </c>
      <c r="E42" s="76">
        <v>631240049</v>
      </c>
      <c r="F42" s="37" t="s">
        <v>330</v>
      </c>
      <c r="G42" s="77" t="s">
        <v>331</v>
      </c>
      <c r="H42" s="48">
        <v>10</v>
      </c>
      <c r="I42" s="39">
        <v>13220</v>
      </c>
      <c r="J42" s="227">
        <f t="shared" si="0"/>
        <v>9.35</v>
      </c>
      <c r="K42" s="189"/>
      <c r="L42" s="189">
        <v>9.35</v>
      </c>
      <c r="M42" s="189"/>
      <c r="N42" s="189"/>
      <c r="O42" s="189"/>
      <c r="P42" s="110" t="s">
        <v>332</v>
      </c>
      <c r="R42" s="25"/>
      <c r="S42" s="279"/>
      <c r="T42" s="279"/>
    </row>
    <row r="43" spans="1:20" x14ac:dyDescent="0.2">
      <c r="A43" s="36">
        <v>37</v>
      </c>
      <c r="B43" s="276" t="s">
        <v>358</v>
      </c>
      <c r="C43" s="72" t="s">
        <v>141</v>
      </c>
      <c r="D43" s="80">
        <v>24866</v>
      </c>
      <c r="E43" s="76">
        <v>631240048</v>
      </c>
      <c r="F43" s="37" t="s">
        <v>330</v>
      </c>
      <c r="G43" s="77" t="s">
        <v>331</v>
      </c>
      <c r="H43" s="48">
        <v>10</v>
      </c>
      <c r="I43" s="39">
        <v>13220</v>
      </c>
      <c r="J43" s="227">
        <f t="shared" si="0"/>
        <v>17.34</v>
      </c>
      <c r="K43" s="189"/>
      <c r="L43" s="189">
        <v>17.34</v>
      </c>
      <c r="M43" s="189"/>
      <c r="N43" s="189"/>
      <c r="O43" s="189"/>
      <c r="P43" s="110" t="s">
        <v>332</v>
      </c>
      <c r="R43" s="25"/>
      <c r="S43" s="279"/>
      <c r="T43" s="279"/>
    </row>
    <row r="44" spans="1:20" x14ac:dyDescent="0.2">
      <c r="A44" s="36">
        <v>38</v>
      </c>
      <c r="B44" s="276" t="s">
        <v>359</v>
      </c>
      <c r="C44" s="72" t="s">
        <v>141</v>
      </c>
      <c r="D44" s="80">
        <v>24872</v>
      </c>
      <c r="E44" s="76">
        <v>631240047</v>
      </c>
      <c r="F44" s="37" t="s">
        <v>330</v>
      </c>
      <c r="G44" s="77" t="s">
        <v>331</v>
      </c>
      <c r="H44" s="48">
        <v>10</v>
      </c>
      <c r="I44" s="39">
        <v>13220</v>
      </c>
      <c r="J44" s="227">
        <f t="shared" si="0"/>
        <v>7.35</v>
      </c>
      <c r="K44" s="189"/>
      <c r="L44" s="189">
        <v>7.35</v>
      </c>
      <c r="M44" s="189"/>
      <c r="N44" s="189"/>
      <c r="O44" s="189"/>
      <c r="P44" s="110" t="s">
        <v>332</v>
      </c>
      <c r="R44" s="25"/>
      <c r="S44" s="279"/>
      <c r="T44" s="279"/>
    </row>
    <row r="45" spans="1:20" x14ac:dyDescent="0.2">
      <c r="A45" s="36">
        <v>39</v>
      </c>
      <c r="B45" s="276" t="s">
        <v>360</v>
      </c>
      <c r="C45" s="72" t="s">
        <v>356</v>
      </c>
      <c r="D45" s="80">
        <v>24883</v>
      </c>
      <c r="E45" s="76">
        <v>631240046</v>
      </c>
      <c r="F45" s="37" t="s">
        <v>330</v>
      </c>
      <c r="G45" s="77" t="s">
        <v>331</v>
      </c>
      <c r="H45" s="48">
        <v>10</v>
      </c>
      <c r="I45" s="39">
        <v>13220</v>
      </c>
      <c r="J45" s="227">
        <f t="shared" si="0"/>
        <v>14.15</v>
      </c>
      <c r="K45" s="189"/>
      <c r="L45" s="189">
        <v>14.15</v>
      </c>
      <c r="M45" s="189"/>
      <c r="N45" s="189"/>
      <c r="O45" s="189"/>
      <c r="P45" s="110" t="s">
        <v>332</v>
      </c>
      <c r="R45" s="25"/>
      <c r="S45" s="279"/>
      <c r="T45" s="279"/>
    </row>
    <row r="46" spans="1:20" x14ac:dyDescent="0.2">
      <c r="A46" s="36">
        <v>40</v>
      </c>
      <c r="B46" s="276" t="s">
        <v>361</v>
      </c>
      <c r="C46" s="72" t="s">
        <v>141</v>
      </c>
      <c r="D46" s="80">
        <v>24889</v>
      </c>
      <c r="E46" s="76">
        <v>631240045</v>
      </c>
      <c r="F46" s="37" t="s">
        <v>330</v>
      </c>
      <c r="G46" s="77" t="s">
        <v>331</v>
      </c>
      <c r="H46" s="48">
        <v>10</v>
      </c>
      <c r="I46" s="39">
        <v>13220</v>
      </c>
      <c r="J46" s="227">
        <f t="shared" si="0"/>
        <v>4.96</v>
      </c>
      <c r="K46" s="189"/>
      <c r="L46" s="189">
        <v>4.96</v>
      </c>
      <c r="M46" s="189"/>
      <c r="N46" s="189"/>
      <c r="O46" s="189"/>
      <c r="P46" s="110" t="s">
        <v>332</v>
      </c>
      <c r="R46" s="25"/>
      <c r="S46" s="279"/>
      <c r="T46" s="279"/>
    </row>
    <row r="47" spans="1:20" x14ac:dyDescent="0.2">
      <c r="A47" s="36">
        <v>41</v>
      </c>
      <c r="B47" s="276" t="s">
        <v>362</v>
      </c>
      <c r="C47" s="72" t="s">
        <v>141</v>
      </c>
      <c r="D47" s="80">
        <v>24966</v>
      </c>
      <c r="E47" s="76">
        <v>631240043</v>
      </c>
      <c r="F47" s="37" t="s">
        <v>330</v>
      </c>
      <c r="G47" s="77" t="s">
        <v>331</v>
      </c>
      <c r="H47" s="48">
        <v>10</v>
      </c>
      <c r="I47" s="39">
        <v>13220</v>
      </c>
      <c r="J47" s="227">
        <f t="shared" si="0"/>
        <v>7.75</v>
      </c>
      <c r="K47" s="189"/>
      <c r="L47" s="189">
        <v>7.75</v>
      </c>
      <c r="M47" s="189"/>
      <c r="N47" s="189"/>
      <c r="O47" s="189"/>
      <c r="P47" s="110" t="s">
        <v>332</v>
      </c>
    </row>
    <row r="48" spans="1:20" x14ac:dyDescent="0.2">
      <c r="A48" s="36">
        <v>42</v>
      </c>
      <c r="B48" s="276" t="s">
        <v>363</v>
      </c>
      <c r="C48" s="72" t="s">
        <v>141</v>
      </c>
      <c r="D48" s="80">
        <v>24971</v>
      </c>
      <c r="E48" s="76">
        <v>631240044</v>
      </c>
      <c r="F48" s="37" t="s">
        <v>330</v>
      </c>
      <c r="G48" s="77" t="s">
        <v>331</v>
      </c>
      <c r="H48" s="48">
        <v>10</v>
      </c>
      <c r="I48" s="39">
        <v>13220</v>
      </c>
      <c r="J48" s="227">
        <f t="shared" si="0"/>
        <v>10.55</v>
      </c>
      <c r="K48" s="189"/>
      <c r="L48" s="189">
        <v>10.55</v>
      </c>
      <c r="M48" s="189"/>
      <c r="N48" s="189"/>
      <c r="O48" s="189"/>
      <c r="P48" s="110" t="s">
        <v>332</v>
      </c>
    </row>
    <row r="49" spans="1:22" x14ac:dyDescent="0.2">
      <c r="A49" s="36">
        <v>43</v>
      </c>
      <c r="B49" s="276" t="s">
        <v>364</v>
      </c>
      <c r="C49" s="72" t="s">
        <v>141</v>
      </c>
      <c r="D49" s="80">
        <v>24974</v>
      </c>
      <c r="E49" s="76">
        <v>631240041</v>
      </c>
      <c r="F49" s="37" t="s">
        <v>330</v>
      </c>
      <c r="G49" s="77" t="s">
        <v>331</v>
      </c>
      <c r="H49" s="48">
        <v>10</v>
      </c>
      <c r="I49" s="39">
        <v>13220</v>
      </c>
      <c r="J49" s="227">
        <f t="shared" si="0"/>
        <v>12.95</v>
      </c>
      <c r="K49" s="189"/>
      <c r="L49" s="189">
        <v>12.95</v>
      </c>
      <c r="M49" s="189"/>
      <c r="N49" s="189"/>
      <c r="O49" s="189"/>
      <c r="P49" s="110" t="s">
        <v>332</v>
      </c>
    </row>
    <row r="50" spans="1:22" x14ac:dyDescent="0.2">
      <c r="A50" s="36">
        <v>44</v>
      </c>
      <c r="B50" s="276" t="s">
        <v>524</v>
      </c>
      <c r="C50" s="72" t="s">
        <v>151</v>
      </c>
      <c r="D50" s="80">
        <v>31538</v>
      </c>
      <c r="E50" s="78">
        <v>631240028</v>
      </c>
      <c r="F50" s="37" t="s">
        <v>509</v>
      </c>
      <c r="G50" s="418" t="s">
        <v>525</v>
      </c>
      <c r="H50" s="48">
        <v>10</v>
      </c>
      <c r="I50" s="39">
        <v>14023</v>
      </c>
      <c r="J50" s="227">
        <f t="shared" si="0"/>
        <v>843</v>
      </c>
      <c r="K50" s="189"/>
      <c r="L50" s="189"/>
      <c r="M50" s="189">
        <v>843</v>
      </c>
      <c r="N50" s="189"/>
      <c r="O50" s="189"/>
      <c r="P50" s="110" t="s">
        <v>526</v>
      </c>
    </row>
    <row r="51" spans="1:22" x14ac:dyDescent="0.2">
      <c r="A51" s="36">
        <v>45</v>
      </c>
      <c r="B51" s="276" t="s">
        <v>527</v>
      </c>
      <c r="C51" s="72" t="s">
        <v>528</v>
      </c>
      <c r="D51" s="80">
        <v>31549</v>
      </c>
      <c r="E51" s="78">
        <v>631240030</v>
      </c>
      <c r="F51" s="37" t="s">
        <v>509</v>
      </c>
      <c r="G51" s="77" t="s">
        <v>529</v>
      </c>
      <c r="H51" s="48">
        <v>10</v>
      </c>
      <c r="I51" s="39">
        <v>13610</v>
      </c>
      <c r="J51" s="227">
        <f t="shared" si="0"/>
        <v>192.5</v>
      </c>
      <c r="K51" s="189"/>
      <c r="L51" s="189"/>
      <c r="M51" s="189">
        <v>192.5</v>
      </c>
      <c r="N51" s="189"/>
      <c r="O51" s="189"/>
      <c r="P51" s="110" t="s">
        <v>530</v>
      </c>
    </row>
    <row r="52" spans="1:22" x14ac:dyDescent="0.2">
      <c r="A52" s="36">
        <v>46</v>
      </c>
      <c r="B52" s="276" t="s">
        <v>531</v>
      </c>
      <c r="C52" s="72" t="s">
        <v>532</v>
      </c>
      <c r="D52" s="80">
        <v>31563</v>
      </c>
      <c r="E52" s="78">
        <v>631240025</v>
      </c>
      <c r="F52" s="37" t="s">
        <v>509</v>
      </c>
      <c r="G52" s="418" t="s">
        <v>533</v>
      </c>
      <c r="H52" s="48">
        <v>10</v>
      </c>
      <c r="I52" s="39">
        <v>14050</v>
      </c>
      <c r="J52" s="227">
        <f t="shared" si="0"/>
        <v>760</v>
      </c>
      <c r="K52" s="189"/>
      <c r="L52" s="189"/>
      <c r="M52" s="189">
        <v>760</v>
      </c>
      <c r="N52" s="189"/>
      <c r="O52" s="189"/>
      <c r="P52" s="110" t="s">
        <v>534</v>
      </c>
    </row>
    <row r="53" spans="1:22" ht="13.5" thickBot="1" x14ac:dyDescent="0.25">
      <c r="A53" s="36">
        <v>47</v>
      </c>
      <c r="B53" s="276" t="s">
        <v>538</v>
      </c>
      <c r="C53" s="72" t="s">
        <v>532</v>
      </c>
      <c r="D53" s="80">
        <v>31600</v>
      </c>
      <c r="E53" s="78">
        <v>631240026</v>
      </c>
      <c r="F53" s="37" t="s">
        <v>509</v>
      </c>
      <c r="G53" s="418" t="s">
        <v>533</v>
      </c>
      <c r="H53" s="48">
        <v>10</v>
      </c>
      <c r="I53" s="39">
        <v>14050</v>
      </c>
      <c r="J53" s="227">
        <f t="shared" ref="J53" si="8">SUM(K53+L53+M53+N53+O53)</f>
        <v>256.8</v>
      </c>
      <c r="K53" s="189"/>
      <c r="L53" s="189"/>
      <c r="M53" s="189">
        <v>256.8</v>
      </c>
      <c r="N53" s="189"/>
      <c r="O53" s="189"/>
      <c r="P53" s="110" t="s">
        <v>534</v>
      </c>
    </row>
    <row r="54" spans="1:22" ht="13.5" thickBot="1" x14ac:dyDescent="0.25">
      <c r="A54" s="36">
        <v>48</v>
      </c>
      <c r="B54" s="276" t="s">
        <v>539</v>
      </c>
      <c r="C54" s="72" t="s">
        <v>188</v>
      </c>
      <c r="D54" s="80">
        <v>31615</v>
      </c>
      <c r="E54" s="78">
        <v>631240060</v>
      </c>
      <c r="F54" s="37" t="s">
        <v>509</v>
      </c>
      <c r="G54" s="418" t="s">
        <v>160</v>
      </c>
      <c r="H54" s="48">
        <v>10</v>
      </c>
      <c r="I54" s="39">
        <v>13640</v>
      </c>
      <c r="J54" s="227">
        <f t="shared" si="0"/>
        <v>643.91</v>
      </c>
      <c r="K54" s="189"/>
      <c r="L54" s="189"/>
      <c r="M54" s="189">
        <v>643.91</v>
      </c>
      <c r="N54" s="189"/>
      <c r="O54" s="189"/>
      <c r="P54" s="110" t="s">
        <v>161</v>
      </c>
      <c r="R54" s="443" t="s">
        <v>51</v>
      </c>
      <c r="S54" s="444" t="s">
        <v>52</v>
      </c>
      <c r="T54" s="443" t="s">
        <v>53</v>
      </c>
      <c r="U54" s="445" t="s">
        <v>64</v>
      </c>
    </row>
    <row r="55" spans="1:22" x14ac:dyDescent="0.2">
      <c r="A55" s="36">
        <v>49</v>
      </c>
      <c r="B55" s="276" t="s">
        <v>540</v>
      </c>
      <c r="C55" s="72" t="s">
        <v>122</v>
      </c>
      <c r="D55" s="80">
        <v>31631</v>
      </c>
      <c r="E55" s="78">
        <v>631240009</v>
      </c>
      <c r="F55" s="37" t="s">
        <v>509</v>
      </c>
      <c r="G55" s="418" t="s">
        <v>160</v>
      </c>
      <c r="H55" s="48">
        <v>10</v>
      </c>
      <c r="I55" s="39">
        <v>13640</v>
      </c>
      <c r="J55" s="227">
        <f t="shared" ref="J55" si="9">SUM(K55+L55+M55+N55+O55)</f>
        <v>70</v>
      </c>
      <c r="K55" s="189"/>
      <c r="L55" s="189"/>
      <c r="M55" s="189">
        <v>70</v>
      </c>
      <c r="N55" s="189"/>
      <c r="O55" s="189"/>
      <c r="P55" s="110" t="s">
        <v>161</v>
      </c>
      <c r="R55" s="344">
        <v>4309.51</v>
      </c>
      <c r="S55" s="344">
        <v>11172.58</v>
      </c>
      <c r="T55" s="344">
        <v>30804.86</v>
      </c>
    </row>
    <row r="56" spans="1:22" x14ac:dyDescent="0.2">
      <c r="A56" s="36">
        <v>50</v>
      </c>
      <c r="B56" s="276" t="s">
        <v>541</v>
      </c>
      <c r="C56" s="72" t="s">
        <v>243</v>
      </c>
      <c r="D56" s="80">
        <v>31663</v>
      </c>
      <c r="E56" s="78">
        <v>631240029</v>
      </c>
      <c r="F56" s="37" t="s">
        <v>509</v>
      </c>
      <c r="G56" s="418" t="s">
        <v>160</v>
      </c>
      <c r="H56" s="48">
        <v>10</v>
      </c>
      <c r="I56" s="39">
        <v>13640</v>
      </c>
      <c r="J56" s="227">
        <f t="shared" si="0"/>
        <v>594</v>
      </c>
      <c r="K56" s="189"/>
      <c r="L56" s="189"/>
      <c r="M56" s="189">
        <v>594</v>
      </c>
      <c r="N56" s="189"/>
      <c r="O56" s="189"/>
      <c r="P56" s="110" t="s">
        <v>161</v>
      </c>
      <c r="R56" s="344"/>
      <c r="S56" s="344">
        <v>12258.84</v>
      </c>
      <c r="T56" s="344">
        <v>41327.96</v>
      </c>
    </row>
    <row r="57" spans="1:22" x14ac:dyDescent="0.2">
      <c r="A57" s="36">
        <v>51</v>
      </c>
      <c r="B57" s="276" t="s">
        <v>552</v>
      </c>
      <c r="C57" s="72" t="s">
        <v>553</v>
      </c>
      <c r="D57" s="80">
        <v>31852</v>
      </c>
      <c r="E57" s="78">
        <v>631240010</v>
      </c>
      <c r="F57" s="37" t="s">
        <v>509</v>
      </c>
      <c r="G57" s="77" t="s">
        <v>543</v>
      </c>
      <c r="H57" s="48">
        <v>10</v>
      </c>
      <c r="I57" s="39">
        <v>13780</v>
      </c>
      <c r="J57" s="227">
        <f t="shared" si="0"/>
        <v>367.5</v>
      </c>
      <c r="K57" s="189"/>
      <c r="L57" s="189"/>
      <c r="M57" s="189">
        <v>367.5</v>
      </c>
      <c r="N57" s="189"/>
      <c r="O57" s="189"/>
      <c r="P57" s="110" t="s">
        <v>546</v>
      </c>
      <c r="R57" s="344"/>
      <c r="S57" s="344">
        <v>21019.43</v>
      </c>
      <c r="T57" s="344"/>
    </row>
    <row r="58" spans="1:22" x14ac:dyDescent="0.2">
      <c r="A58" s="36">
        <v>52</v>
      </c>
      <c r="B58" s="276" t="s">
        <v>554</v>
      </c>
      <c r="C58" s="72" t="s">
        <v>90</v>
      </c>
      <c r="D58" s="80">
        <v>31960</v>
      </c>
      <c r="E58" s="78">
        <v>631240013</v>
      </c>
      <c r="F58" s="37" t="s">
        <v>509</v>
      </c>
      <c r="G58" s="77" t="s">
        <v>543</v>
      </c>
      <c r="H58" s="48">
        <v>10</v>
      </c>
      <c r="I58" s="39">
        <v>13780</v>
      </c>
      <c r="J58" s="227">
        <f t="shared" si="0"/>
        <v>295.61</v>
      </c>
      <c r="K58" s="189"/>
      <c r="L58" s="189"/>
      <c r="M58" s="189">
        <v>295.61</v>
      </c>
      <c r="N58" s="189"/>
      <c r="O58" s="189"/>
      <c r="P58" s="110" t="s">
        <v>544</v>
      </c>
      <c r="R58" s="344"/>
      <c r="S58" s="344">
        <v>11069.06</v>
      </c>
      <c r="T58" s="344"/>
    </row>
    <row r="59" spans="1:22" x14ac:dyDescent="0.2">
      <c r="A59" s="36">
        <v>53</v>
      </c>
      <c r="B59" s="276" t="s">
        <v>555</v>
      </c>
      <c r="C59" s="72" t="s">
        <v>549</v>
      </c>
      <c r="D59" s="80">
        <v>32075</v>
      </c>
      <c r="E59" s="78">
        <v>631240012</v>
      </c>
      <c r="F59" s="37" t="s">
        <v>509</v>
      </c>
      <c r="G59" s="77" t="s">
        <v>543</v>
      </c>
      <c r="H59" s="48">
        <v>10</v>
      </c>
      <c r="I59" s="39">
        <v>13780</v>
      </c>
      <c r="J59" s="227">
        <f t="shared" si="0"/>
        <v>193</v>
      </c>
      <c r="K59" s="189"/>
      <c r="L59" s="189"/>
      <c r="M59" s="189">
        <v>193</v>
      </c>
      <c r="N59" s="189"/>
      <c r="O59" s="189"/>
      <c r="P59" s="110" t="s">
        <v>544</v>
      </c>
      <c r="R59" s="344"/>
      <c r="S59" s="344">
        <v>9813.83</v>
      </c>
      <c r="T59" s="344"/>
    </row>
    <row r="60" spans="1:22" x14ac:dyDescent="0.2">
      <c r="A60" s="36">
        <v>54</v>
      </c>
      <c r="B60" s="276" t="s">
        <v>556</v>
      </c>
      <c r="C60" s="72" t="s">
        <v>549</v>
      </c>
      <c r="D60" s="80">
        <v>32088</v>
      </c>
      <c r="E60" s="78">
        <v>631240032</v>
      </c>
      <c r="F60" s="37" t="s">
        <v>509</v>
      </c>
      <c r="G60" s="77" t="s">
        <v>543</v>
      </c>
      <c r="H60" s="48">
        <v>10</v>
      </c>
      <c r="I60" s="39">
        <v>13780</v>
      </c>
      <c r="J60" s="227">
        <f t="shared" si="0"/>
        <v>48.34</v>
      </c>
      <c r="K60" s="189"/>
      <c r="L60" s="189"/>
      <c r="M60" s="189">
        <v>48.34</v>
      </c>
      <c r="N60" s="189"/>
      <c r="O60" s="189"/>
      <c r="P60" s="110" t="s">
        <v>544</v>
      </c>
      <c r="R60" s="344"/>
      <c r="S60" s="344">
        <v>11846.18</v>
      </c>
      <c r="T60" s="344"/>
    </row>
    <row r="61" spans="1:22" x14ac:dyDescent="0.2">
      <c r="A61" s="36">
        <v>55</v>
      </c>
      <c r="B61" s="276" t="s">
        <v>557</v>
      </c>
      <c r="C61" s="72" t="s">
        <v>152</v>
      </c>
      <c r="D61" s="80">
        <v>32102</v>
      </c>
      <c r="E61" s="78">
        <v>631240006</v>
      </c>
      <c r="F61" s="37" t="s">
        <v>509</v>
      </c>
      <c r="G61" s="77" t="s">
        <v>543</v>
      </c>
      <c r="H61" s="48">
        <v>10</v>
      </c>
      <c r="I61" s="39">
        <v>13780</v>
      </c>
      <c r="J61" s="227">
        <f t="shared" si="0"/>
        <v>73.77</v>
      </c>
      <c r="K61" s="189"/>
      <c r="L61" s="189"/>
      <c r="M61" s="189">
        <v>73.77</v>
      </c>
      <c r="N61" s="189"/>
      <c r="O61" s="189"/>
      <c r="P61" s="110" t="s">
        <v>544</v>
      </c>
      <c r="R61" s="344"/>
      <c r="S61" s="344">
        <v>28849.65</v>
      </c>
      <c r="T61" s="344"/>
      <c r="U61" s="318">
        <v>472.16</v>
      </c>
      <c r="V61" s="419">
        <f>S61+U61</f>
        <v>29321.81</v>
      </c>
    </row>
    <row r="62" spans="1:22" x14ac:dyDescent="0.2">
      <c r="A62" s="36">
        <v>56</v>
      </c>
      <c r="B62" s="276" t="s">
        <v>558</v>
      </c>
      <c r="C62" s="72" t="s">
        <v>553</v>
      </c>
      <c r="D62" s="80">
        <v>32208</v>
      </c>
      <c r="E62" s="78">
        <v>631240006</v>
      </c>
      <c r="F62" s="37" t="s">
        <v>509</v>
      </c>
      <c r="G62" s="77" t="s">
        <v>543</v>
      </c>
      <c r="H62" s="48">
        <v>10</v>
      </c>
      <c r="I62" s="39">
        <v>13780</v>
      </c>
      <c r="J62" s="227">
        <f t="shared" si="0"/>
        <v>39.380000000000003</v>
      </c>
      <c r="K62" s="189"/>
      <c r="L62" s="189"/>
      <c r="M62" s="189">
        <v>39.380000000000003</v>
      </c>
      <c r="N62" s="189"/>
      <c r="O62" s="189"/>
      <c r="P62" s="110" t="s">
        <v>544</v>
      </c>
      <c r="R62" s="344"/>
      <c r="S62" s="344">
        <v>24304.93</v>
      </c>
      <c r="T62" s="344"/>
    </row>
    <row r="63" spans="1:22" x14ac:dyDescent="0.2">
      <c r="A63" s="36">
        <v>57</v>
      </c>
      <c r="B63" s="276" t="s">
        <v>559</v>
      </c>
      <c r="C63" s="72" t="s">
        <v>397</v>
      </c>
      <c r="D63" s="80">
        <v>32223</v>
      </c>
      <c r="E63" s="78">
        <v>631240031</v>
      </c>
      <c r="F63" s="37" t="s">
        <v>509</v>
      </c>
      <c r="G63" s="77" t="s">
        <v>560</v>
      </c>
      <c r="H63" s="48">
        <v>10</v>
      </c>
      <c r="I63" s="39">
        <v>13780</v>
      </c>
      <c r="J63" s="227">
        <f t="shared" si="0"/>
        <v>62.53</v>
      </c>
      <c r="K63" s="189"/>
      <c r="L63" s="189"/>
      <c r="M63" s="189">
        <v>62.53</v>
      </c>
      <c r="N63" s="189"/>
      <c r="O63" s="189"/>
      <c r="P63" s="110" t="s">
        <v>544</v>
      </c>
      <c r="R63" s="344"/>
      <c r="S63" s="344">
        <v>16495.23</v>
      </c>
      <c r="T63" s="344"/>
    </row>
    <row r="64" spans="1:22" x14ac:dyDescent="0.2">
      <c r="A64" s="36">
        <v>58</v>
      </c>
      <c r="B64" s="276" t="s">
        <v>579</v>
      </c>
      <c r="C64" s="72" t="s">
        <v>141</v>
      </c>
      <c r="D64" s="80">
        <v>32442</v>
      </c>
      <c r="E64" s="78">
        <v>631240055</v>
      </c>
      <c r="F64" s="38" t="s">
        <v>509</v>
      </c>
      <c r="G64" s="77" t="s">
        <v>574</v>
      </c>
      <c r="H64" s="48">
        <v>10</v>
      </c>
      <c r="I64" s="51">
        <v>13220</v>
      </c>
      <c r="J64" s="227">
        <f t="shared" si="0"/>
        <v>15.35</v>
      </c>
      <c r="K64" s="191"/>
      <c r="L64" s="189">
        <v>15.35</v>
      </c>
      <c r="M64" s="192"/>
      <c r="N64" s="193"/>
      <c r="O64" s="193"/>
      <c r="P64" s="299" t="s">
        <v>575</v>
      </c>
      <c r="R64" s="344"/>
      <c r="S64" s="344">
        <v>47487.06</v>
      </c>
      <c r="T64" s="344"/>
    </row>
    <row r="65" spans="1:21" x14ac:dyDescent="0.2">
      <c r="A65" s="36">
        <v>59</v>
      </c>
      <c r="B65" s="276" t="s">
        <v>580</v>
      </c>
      <c r="C65" s="72" t="s">
        <v>141</v>
      </c>
      <c r="D65" s="80">
        <v>32451</v>
      </c>
      <c r="E65" s="78">
        <v>631240051</v>
      </c>
      <c r="F65" s="38" t="s">
        <v>509</v>
      </c>
      <c r="G65" s="77" t="s">
        <v>574</v>
      </c>
      <c r="H65" s="48">
        <v>10</v>
      </c>
      <c r="I65" s="51">
        <v>13220</v>
      </c>
      <c r="J65" s="227">
        <f t="shared" si="0"/>
        <v>14.15</v>
      </c>
      <c r="K65" s="189"/>
      <c r="L65" s="189">
        <v>14.15</v>
      </c>
      <c r="M65" s="189"/>
      <c r="N65" s="189"/>
      <c r="O65" s="189"/>
      <c r="P65" s="299" t="s">
        <v>575</v>
      </c>
      <c r="R65" s="344"/>
      <c r="S65" s="344">
        <v>16180.96</v>
      </c>
      <c r="T65" s="344"/>
    </row>
    <row r="66" spans="1:21" x14ac:dyDescent="0.2">
      <c r="A66" s="36">
        <v>60</v>
      </c>
      <c r="B66" s="276" t="s">
        <v>581</v>
      </c>
      <c r="C66" s="72" t="s">
        <v>141</v>
      </c>
      <c r="D66" s="80">
        <v>32466</v>
      </c>
      <c r="E66" s="78">
        <v>631240050</v>
      </c>
      <c r="F66" s="38" t="s">
        <v>509</v>
      </c>
      <c r="G66" s="77" t="s">
        <v>574</v>
      </c>
      <c r="H66" s="48">
        <v>10</v>
      </c>
      <c r="I66" s="51">
        <v>13220</v>
      </c>
      <c r="J66" s="227">
        <f t="shared" si="0"/>
        <v>12.95</v>
      </c>
      <c r="K66" s="189"/>
      <c r="L66" s="189">
        <v>12.95</v>
      </c>
      <c r="M66" s="189"/>
      <c r="N66" s="189"/>
      <c r="O66" s="189"/>
      <c r="P66" s="299" t="s">
        <v>575</v>
      </c>
      <c r="R66" s="344"/>
      <c r="S66" s="344">
        <v>11749.6</v>
      </c>
      <c r="T66" s="344"/>
    </row>
    <row r="67" spans="1:21" x14ac:dyDescent="0.2">
      <c r="A67" s="36">
        <v>61</v>
      </c>
      <c r="B67" s="276" t="s">
        <v>582</v>
      </c>
      <c r="C67" s="72" t="s">
        <v>141</v>
      </c>
      <c r="D67" s="80">
        <v>32474</v>
      </c>
      <c r="E67" s="78">
        <v>631240054</v>
      </c>
      <c r="F67" s="38" t="s">
        <v>509</v>
      </c>
      <c r="G67" s="77" t="s">
        <v>574</v>
      </c>
      <c r="H67" s="48">
        <v>10</v>
      </c>
      <c r="I67" s="51">
        <v>13220</v>
      </c>
      <c r="J67" s="227">
        <f t="shared" si="0"/>
        <v>7.75</v>
      </c>
      <c r="K67" s="189"/>
      <c r="L67" s="189">
        <v>7.75</v>
      </c>
      <c r="M67" s="189"/>
      <c r="N67" s="189"/>
      <c r="O67" s="189"/>
      <c r="P67" s="299" t="s">
        <v>575</v>
      </c>
      <c r="R67" s="344"/>
      <c r="S67" s="344">
        <v>12899.13</v>
      </c>
      <c r="T67" s="344"/>
    </row>
    <row r="68" spans="1:21" x14ac:dyDescent="0.2">
      <c r="A68" s="36">
        <v>62</v>
      </c>
      <c r="B68" s="276" t="s">
        <v>583</v>
      </c>
      <c r="C68" s="72" t="s">
        <v>141</v>
      </c>
      <c r="D68" s="80">
        <v>32484</v>
      </c>
      <c r="E68" s="78">
        <v>631240042</v>
      </c>
      <c r="F68" s="38" t="s">
        <v>509</v>
      </c>
      <c r="G68" s="77" t="s">
        <v>574</v>
      </c>
      <c r="H68" s="48">
        <v>10</v>
      </c>
      <c r="I68" s="51">
        <v>13220</v>
      </c>
      <c r="J68" s="227">
        <f t="shared" si="0"/>
        <v>2.16</v>
      </c>
      <c r="K68" s="189"/>
      <c r="L68" s="189">
        <v>2.16</v>
      </c>
      <c r="M68" s="189"/>
      <c r="N68" s="189"/>
      <c r="O68" s="189"/>
      <c r="P68" s="299" t="s">
        <v>575</v>
      </c>
      <c r="R68" s="344"/>
      <c r="S68" s="344">
        <v>11192.94</v>
      </c>
      <c r="T68" s="344"/>
    </row>
    <row r="69" spans="1:21" x14ac:dyDescent="0.2">
      <c r="A69" s="36">
        <v>63</v>
      </c>
      <c r="B69" s="276" t="s">
        <v>584</v>
      </c>
      <c r="C69" s="72" t="s">
        <v>141</v>
      </c>
      <c r="D69" s="80">
        <v>32503</v>
      </c>
      <c r="E69" s="78">
        <v>631240053</v>
      </c>
      <c r="F69" s="38" t="s">
        <v>509</v>
      </c>
      <c r="G69" s="77" t="s">
        <v>574</v>
      </c>
      <c r="H69" s="48">
        <v>10</v>
      </c>
      <c r="I69" s="51">
        <v>13220</v>
      </c>
      <c r="J69" s="227">
        <f t="shared" si="0"/>
        <v>16.149999999999999</v>
      </c>
      <c r="K69" s="189"/>
      <c r="L69" s="189">
        <v>16.149999999999999</v>
      </c>
      <c r="M69" s="189"/>
      <c r="N69" s="189"/>
      <c r="O69" s="189"/>
      <c r="P69" s="299" t="s">
        <v>575</v>
      </c>
      <c r="R69" s="344"/>
      <c r="S69" s="344">
        <v>12815.13</v>
      </c>
      <c r="T69" s="344"/>
    </row>
    <row r="70" spans="1:21" x14ac:dyDescent="0.2">
      <c r="A70" s="36">
        <v>64</v>
      </c>
      <c r="B70" s="276" t="s">
        <v>585</v>
      </c>
      <c r="C70" s="72" t="s">
        <v>90</v>
      </c>
      <c r="D70" s="80">
        <v>32564</v>
      </c>
      <c r="E70" s="78">
        <v>631240059</v>
      </c>
      <c r="F70" s="38" t="s">
        <v>509</v>
      </c>
      <c r="G70" s="77" t="s">
        <v>196</v>
      </c>
      <c r="H70" s="48">
        <v>10</v>
      </c>
      <c r="I70" s="39">
        <v>13230</v>
      </c>
      <c r="J70" s="227">
        <f t="shared" si="0"/>
        <v>43.56</v>
      </c>
      <c r="K70" s="189"/>
      <c r="L70" s="189">
        <v>43.56</v>
      </c>
      <c r="M70" s="189"/>
      <c r="N70" s="189"/>
      <c r="O70" s="189"/>
      <c r="P70" s="110" t="s">
        <v>197</v>
      </c>
      <c r="R70" s="344"/>
      <c r="S70" s="344">
        <v>9918.06</v>
      </c>
      <c r="T70" s="344"/>
    </row>
    <row r="71" spans="1:21" x14ac:dyDescent="0.2">
      <c r="A71" s="36">
        <v>65</v>
      </c>
      <c r="B71" s="276" t="s">
        <v>586</v>
      </c>
      <c r="C71" s="72" t="s">
        <v>337</v>
      </c>
      <c r="D71" s="80">
        <v>32577</v>
      </c>
      <c r="E71" s="78">
        <v>631240039</v>
      </c>
      <c r="F71" s="38" t="s">
        <v>509</v>
      </c>
      <c r="G71" s="77" t="s">
        <v>335</v>
      </c>
      <c r="H71" s="48">
        <v>10</v>
      </c>
      <c r="I71" s="39">
        <v>13250</v>
      </c>
      <c r="J71" s="227">
        <f t="shared" si="0"/>
        <v>23.97</v>
      </c>
      <c r="K71" s="189"/>
      <c r="L71" s="189">
        <v>23.97</v>
      </c>
      <c r="M71" s="189"/>
      <c r="N71" s="189"/>
      <c r="O71" s="189"/>
      <c r="P71" s="110" t="s">
        <v>284</v>
      </c>
      <c r="R71" s="344"/>
      <c r="S71" s="344">
        <v>10261.290000000001</v>
      </c>
      <c r="T71" s="344"/>
    </row>
    <row r="72" spans="1:21" ht="13.5" thickBot="1" x14ac:dyDescent="0.25">
      <c r="A72" s="36">
        <v>66</v>
      </c>
      <c r="B72" s="276" t="s">
        <v>587</v>
      </c>
      <c r="C72" s="72" t="s">
        <v>337</v>
      </c>
      <c r="D72" s="80">
        <v>32587</v>
      </c>
      <c r="E72" s="78">
        <v>631240036</v>
      </c>
      <c r="F72" s="38" t="s">
        <v>509</v>
      </c>
      <c r="G72" s="77" t="s">
        <v>335</v>
      </c>
      <c r="H72" s="48">
        <v>10</v>
      </c>
      <c r="I72" s="39">
        <v>13250</v>
      </c>
      <c r="J72" s="227">
        <f t="shared" ref="J72:J76" si="10">SUM(K72+L72+M72+N72+O72)</f>
        <v>39.97</v>
      </c>
      <c r="K72" s="189"/>
      <c r="L72" s="189">
        <v>39.97</v>
      </c>
      <c r="M72" s="189"/>
      <c r="N72" s="189"/>
      <c r="O72" s="189"/>
      <c r="P72" s="110" t="s">
        <v>284</v>
      </c>
      <c r="R72" s="344"/>
      <c r="S72" s="344">
        <v>13928.56</v>
      </c>
      <c r="T72" s="344"/>
    </row>
    <row r="73" spans="1:21" ht="13.5" thickBot="1" x14ac:dyDescent="0.25">
      <c r="A73" s="36">
        <v>67</v>
      </c>
      <c r="B73" s="276" t="s">
        <v>613</v>
      </c>
      <c r="C73" s="72" t="s">
        <v>614</v>
      </c>
      <c r="D73" s="80">
        <v>33009</v>
      </c>
      <c r="E73" s="78">
        <v>631240027</v>
      </c>
      <c r="F73" s="37" t="s">
        <v>595</v>
      </c>
      <c r="G73" s="418" t="s">
        <v>533</v>
      </c>
      <c r="H73" s="48">
        <v>10</v>
      </c>
      <c r="I73" s="39">
        <v>14050</v>
      </c>
      <c r="J73" s="227">
        <f t="shared" si="10"/>
        <v>1141</v>
      </c>
      <c r="K73" s="189"/>
      <c r="L73" s="189"/>
      <c r="M73" s="189">
        <v>1141</v>
      </c>
      <c r="N73" s="189"/>
      <c r="O73" s="189"/>
      <c r="P73" s="110" t="s">
        <v>534</v>
      </c>
      <c r="R73" s="280">
        <f>SUM(R55:R72)</f>
        <v>4309.51</v>
      </c>
      <c r="S73" s="280">
        <f>SUM(S55:S72)</f>
        <v>293262.46000000002</v>
      </c>
      <c r="T73" s="280">
        <f>SUM(T55:T72)</f>
        <v>72132.820000000007</v>
      </c>
      <c r="U73" s="281">
        <f>SUM(R73:T73)</f>
        <v>369704.79000000004</v>
      </c>
    </row>
    <row r="74" spans="1:21" x14ac:dyDescent="0.2">
      <c r="A74" s="36">
        <v>68</v>
      </c>
      <c r="B74" s="276" t="s">
        <v>615</v>
      </c>
      <c r="C74" s="72" t="s">
        <v>536</v>
      </c>
      <c r="D74" s="80">
        <v>33022</v>
      </c>
      <c r="E74" s="78">
        <v>631240033</v>
      </c>
      <c r="F74" s="37" t="s">
        <v>595</v>
      </c>
      <c r="G74" s="418" t="s">
        <v>533</v>
      </c>
      <c r="H74" s="48">
        <v>10</v>
      </c>
      <c r="I74" s="39">
        <v>14050</v>
      </c>
      <c r="J74" s="227">
        <f t="shared" si="10"/>
        <v>2274.3000000000002</v>
      </c>
      <c r="K74" s="189"/>
      <c r="L74" s="189"/>
      <c r="M74" s="189">
        <v>2274.3000000000002</v>
      </c>
      <c r="N74" s="189"/>
      <c r="O74" s="189"/>
      <c r="P74" s="110" t="s">
        <v>534</v>
      </c>
      <c r="R74" s="344"/>
      <c r="S74" s="344"/>
      <c r="T74" s="344"/>
    </row>
    <row r="75" spans="1:21" x14ac:dyDescent="0.2">
      <c r="A75" s="36">
        <v>69</v>
      </c>
      <c r="B75" s="276" t="s">
        <v>616</v>
      </c>
      <c r="C75" s="72" t="s">
        <v>536</v>
      </c>
      <c r="D75" s="80">
        <v>33035</v>
      </c>
      <c r="E75" s="78">
        <v>631240062</v>
      </c>
      <c r="F75" s="37" t="s">
        <v>595</v>
      </c>
      <c r="G75" s="418" t="s">
        <v>533</v>
      </c>
      <c r="H75" s="48">
        <v>10</v>
      </c>
      <c r="I75" s="39">
        <v>14050</v>
      </c>
      <c r="J75" s="227">
        <f t="shared" si="10"/>
        <v>412.6</v>
      </c>
      <c r="K75" s="189"/>
      <c r="L75" s="189"/>
      <c r="M75" s="189">
        <v>412.6</v>
      </c>
      <c r="N75" s="189"/>
      <c r="O75" s="189"/>
      <c r="P75" s="110" t="s">
        <v>534</v>
      </c>
      <c r="R75" s="344"/>
      <c r="S75" s="344"/>
      <c r="T75" s="344"/>
    </row>
    <row r="76" spans="1:21" x14ac:dyDescent="0.2">
      <c r="A76" s="36">
        <v>70</v>
      </c>
      <c r="B76" s="276" t="s">
        <v>617</v>
      </c>
      <c r="C76" s="72" t="s">
        <v>536</v>
      </c>
      <c r="D76" s="80">
        <v>33055</v>
      </c>
      <c r="E76" s="78">
        <v>631240061</v>
      </c>
      <c r="F76" s="37" t="s">
        <v>595</v>
      </c>
      <c r="G76" s="418" t="s">
        <v>533</v>
      </c>
      <c r="H76" s="48">
        <v>10</v>
      </c>
      <c r="I76" s="39">
        <v>14050</v>
      </c>
      <c r="J76" s="227">
        <f t="shared" si="10"/>
        <v>360</v>
      </c>
      <c r="K76" s="189"/>
      <c r="L76" s="189"/>
      <c r="M76" s="189">
        <v>360</v>
      </c>
      <c r="N76" s="189"/>
      <c r="O76" s="189"/>
      <c r="P76" s="110" t="s">
        <v>534</v>
      </c>
      <c r="R76" s="345"/>
      <c r="S76" s="344"/>
      <c r="T76" s="344"/>
    </row>
    <row r="77" spans="1:21" x14ac:dyDescent="0.2">
      <c r="A77" s="36">
        <v>71</v>
      </c>
      <c r="B77" s="276" t="s">
        <v>618</v>
      </c>
      <c r="C77" s="72" t="s">
        <v>141</v>
      </c>
      <c r="D77" s="80">
        <v>33173</v>
      </c>
      <c r="E77" s="78">
        <v>631240064</v>
      </c>
      <c r="F77" s="37" t="s">
        <v>595</v>
      </c>
      <c r="G77" s="77" t="s">
        <v>543</v>
      </c>
      <c r="H77" s="48">
        <v>10</v>
      </c>
      <c r="I77" s="39">
        <v>13780</v>
      </c>
      <c r="J77" s="227">
        <f t="shared" ref="J77:J112" si="11">SUM(K77+L77+M77+N77+O77)</f>
        <v>36.479999999999997</v>
      </c>
      <c r="K77" s="189"/>
      <c r="L77" s="189"/>
      <c r="M77" s="189">
        <v>36.479999999999997</v>
      </c>
      <c r="N77" s="189"/>
      <c r="O77" s="189"/>
      <c r="P77" s="110" t="s">
        <v>544</v>
      </c>
      <c r="R77" s="345"/>
      <c r="S77" s="344"/>
      <c r="T77" s="344"/>
    </row>
    <row r="78" spans="1:21" x14ac:dyDescent="0.2">
      <c r="A78" s="36">
        <v>72</v>
      </c>
      <c r="B78" s="276" t="s">
        <v>619</v>
      </c>
      <c r="C78" s="72" t="s">
        <v>620</v>
      </c>
      <c r="D78" s="80">
        <v>33226</v>
      </c>
      <c r="E78" s="78">
        <v>631240008</v>
      </c>
      <c r="F78" s="37" t="s">
        <v>595</v>
      </c>
      <c r="G78" s="77" t="s">
        <v>621</v>
      </c>
      <c r="H78" s="48">
        <v>10</v>
      </c>
      <c r="I78" s="39">
        <v>13720</v>
      </c>
      <c r="J78" s="227">
        <f t="shared" si="11"/>
        <v>3808</v>
      </c>
      <c r="K78" s="189"/>
      <c r="L78" s="189"/>
      <c r="M78" s="189">
        <v>3808</v>
      </c>
      <c r="N78" s="189"/>
      <c r="O78" s="189"/>
      <c r="P78" s="110" t="s">
        <v>622</v>
      </c>
      <c r="Q78" s="2"/>
      <c r="R78" s="345"/>
      <c r="S78" s="344"/>
      <c r="T78" s="344"/>
    </row>
    <row r="79" spans="1:21" x14ac:dyDescent="0.2">
      <c r="A79" s="36">
        <v>73</v>
      </c>
      <c r="B79" s="276"/>
      <c r="C79" s="72"/>
      <c r="D79" s="80"/>
      <c r="E79" s="78"/>
      <c r="F79" s="37" t="s">
        <v>626</v>
      </c>
      <c r="G79" s="77" t="s">
        <v>639</v>
      </c>
      <c r="H79" s="48">
        <v>10</v>
      </c>
      <c r="I79" s="39">
        <v>11110</v>
      </c>
      <c r="J79" s="227">
        <f t="shared" si="11"/>
        <v>4309.51</v>
      </c>
      <c r="K79" s="189">
        <v>4309.51</v>
      </c>
      <c r="L79" s="189"/>
      <c r="M79" s="189"/>
      <c r="N79" s="189"/>
      <c r="O79" s="189"/>
      <c r="P79" s="110"/>
      <c r="R79" s="345"/>
      <c r="S79" s="344"/>
      <c r="T79" s="344"/>
    </row>
    <row r="80" spans="1:21" x14ac:dyDescent="0.2">
      <c r="A80" s="36">
        <v>74</v>
      </c>
      <c r="B80" s="276"/>
      <c r="C80" s="72"/>
      <c r="D80" s="80"/>
      <c r="E80" s="78"/>
      <c r="F80" s="37" t="s">
        <v>626</v>
      </c>
      <c r="G80" s="77" t="s">
        <v>640</v>
      </c>
      <c r="H80" s="48">
        <v>10</v>
      </c>
      <c r="I80" s="39">
        <v>11110</v>
      </c>
      <c r="J80" s="227">
        <f t="shared" si="11"/>
        <v>293262.46000000002</v>
      </c>
      <c r="K80" s="189">
        <v>293262.46000000002</v>
      </c>
      <c r="L80" s="189"/>
      <c r="M80" s="189"/>
      <c r="N80" s="189"/>
      <c r="O80" s="189"/>
      <c r="P80" s="299"/>
      <c r="R80" s="345"/>
      <c r="S80" s="344"/>
      <c r="T80" s="345"/>
    </row>
    <row r="81" spans="1:20" x14ac:dyDescent="0.2">
      <c r="A81" s="36">
        <v>75</v>
      </c>
      <c r="B81" s="276"/>
      <c r="C81" s="72"/>
      <c r="D81" s="80"/>
      <c r="E81" s="78"/>
      <c r="F81" s="37" t="s">
        <v>626</v>
      </c>
      <c r="G81" s="77" t="s">
        <v>641</v>
      </c>
      <c r="H81" s="48">
        <v>10</v>
      </c>
      <c r="I81" s="39">
        <v>11110</v>
      </c>
      <c r="J81" s="227">
        <f t="shared" si="11"/>
        <v>72132.820000000007</v>
      </c>
      <c r="K81" s="189">
        <v>72132.820000000007</v>
      </c>
      <c r="L81" s="189"/>
      <c r="M81" s="189"/>
      <c r="N81" s="189"/>
      <c r="O81" s="189"/>
      <c r="P81" s="299"/>
      <c r="R81" s="345"/>
      <c r="S81" s="344"/>
      <c r="T81" s="345"/>
    </row>
    <row r="82" spans="1:20" x14ac:dyDescent="0.2">
      <c r="A82" s="36">
        <v>76</v>
      </c>
      <c r="B82" s="276" t="s">
        <v>637</v>
      </c>
      <c r="C82" s="72" t="s">
        <v>216</v>
      </c>
      <c r="D82" s="80">
        <v>42202</v>
      </c>
      <c r="E82" s="78">
        <v>631240080</v>
      </c>
      <c r="F82" s="37" t="s">
        <v>625</v>
      </c>
      <c r="G82" s="77" t="s">
        <v>638</v>
      </c>
      <c r="H82" s="48">
        <v>10</v>
      </c>
      <c r="I82" s="39">
        <v>13330</v>
      </c>
      <c r="J82" s="227">
        <f t="shared" si="11"/>
        <v>75</v>
      </c>
      <c r="K82" s="189"/>
      <c r="L82" s="189"/>
      <c r="M82" s="189">
        <v>75</v>
      </c>
      <c r="N82" s="189"/>
      <c r="O82" s="189"/>
      <c r="P82" s="299" t="s">
        <v>278</v>
      </c>
      <c r="R82" s="345"/>
      <c r="S82" s="344"/>
      <c r="T82" s="345"/>
    </row>
    <row r="83" spans="1:20" x14ac:dyDescent="0.2">
      <c r="A83" s="36">
        <v>77</v>
      </c>
      <c r="B83" s="276" t="s">
        <v>645</v>
      </c>
      <c r="C83" s="72" t="s">
        <v>509</v>
      </c>
      <c r="D83" s="80">
        <v>42215</v>
      </c>
      <c r="E83" s="78">
        <v>631240067</v>
      </c>
      <c r="F83" s="38" t="s">
        <v>625</v>
      </c>
      <c r="G83" s="83" t="s">
        <v>644</v>
      </c>
      <c r="H83" s="32">
        <v>10</v>
      </c>
      <c r="I83" s="33">
        <v>14310</v>
      </c>
      <c r="J83" s="227">
        <f t="shared" si="11"/>
        <v>107</v>
      </c>
      <c r="K83" s="191"/>
      <c r="L83" s="189"/>
      <c r="M83" s="192">
        <v>107</v>
      </c>
      <c r="N83" s="193"/>
      <c r="O83" s="193"/>
      <c r="P83" s="110" t="s">
        <v>149</v>
      </c>
      <c r="R83" s="345"/>
      <c r="S83" s="344"/>
      <c r="T83" s="345"/>
    </row>
    <row r="84" spans="1:20" x14ac:dyDescent="0.2">
      <c r="A84" s="36">
        <v>78</v>
      </c>
      <c r="B84" s="276" t="s">
        <v>735</v>
      </c>
      <c r="C84" s="72" t="s">
        <v>658</v>
      </c>
      <c r="D84" s="80">
        <v>45221</v>
      </c>
      <c r="E84" s="78">
        <v>631240081</v>
      </c>
      <c r="F84" s="37" t="s">
        <v>686</v>
      </c>
      <c r="G84" s="77" t="s">
        <v>736</v>
      </c>
      <c r="H84" s="48">
        <v>10</v>
      </c>
      <c r="I84" s="39">
        <v>14010</v>
      </c>
      <c r="J84" s="227">
        <f t="shared" si="11"/>
        <v>910</v>
      </c>
      <c r="K84" s="189"/>
      <c r="L84" s="189"/>
      <c r="M84" s="189">
        <v>910</v>
      </c>
      <c r="N84" s="189"/>
      <c r="O84" s="189"/>
      <c r="P84" s="299" t="s">
        <v>490</v>
      </c>
      <c r="R84" s="345"/>
      <c r="S84" s="344"/>
      <c r="T84" s="345"/>
    </row>
    <row r="85" spans="1:20" x14ac:dyDescent="0.2">
      <c r="A85" s="36">
        <v>79</v>
      </c>
      <c r="B85" s="276" t="s">
        <v>801</v>
      </c>
      <c r="C85" s="72" t="s">
        <v>141</v>
      </c>
      <c r="D85" s="80">
        <v>49333</v>
      </c>
      <c r="E85" s="78">
        <v>631240065</v>
      </c>
      <c r="F85" s="37" t="s">
        <v>774</v>
      </c>
      <c r="G85" s="77" t="s">
        <v>746</v>
      </c>
      <c r="H85" s="48">
        <v>10</v>
      </c>
      <c r="I85" s="39">
        <v>13780</v>
      </c>
      <c r="J85" s="227">
        <f t="shared" si="11"/>
        <v>243.2</v>
      </c>
      <c r="K85" s="189"/>
      <c r="L85" s="189"/>
      <c r="M85" s="189">
        <v>243.2</v>
      </c>
      <c r="N85" s="189"/>
      <c r="O85" s="189"/>
      <c r="P85" s="299" t="s">
        <v>544</v>
      </c>
      <c r="R85" s="345"/>
      <c r="S85" s="344"/>
      <c r="T85" s="345"/>
    </row>
    <row r="86" spans="1:20" x14ac:dyDescent="0.2">
      <c r="A86" s="36">
        <v>80</v>
      </c>
      <c r="B86" s="276" t="s">
        <v>802</v>
      </c>
      <c r="C86" s="72" t="s">
        <v>397</v>
      </c>
      <c r="D86" s="80">
        <v>49355</v>
      </c>
      <c r="E86" s="78">
        <v>631240011</v>
      </c>
      <c r="F86" s="37" t="s">
        <v>774</v>
      </c>
      <c r="G86" s="77" t="s">
        <v>746</v>
      </c>
      <c r="H86" s="48">
        <v>10</v>
      </c>
      <c r="I86" s="39">
        <v>13780</v>
      </c>
      <c r="J86" s="227">
        <f t="shared" si="11"/>
        <v>37.520000000000003</v>
      </c>
      <c r="K86" s="189"/>
      <c r="L86" s="189"/>
      <c r="M86" s="189">
        <v>37.520000000000003</v>
      </c>
      <c r="N86" s="189"/>
      <c r="O86" s="189"/>
      <c r="P86" s="299" t="s">
        <v>544</v>
      </c>
      <c r="R86" s="345"/>
      <c r="S86" s="344"/>
      <c r="T86" s="345"/>
    </row>
    <row r="87" spans="1:20" x14ac:dyDescent="0.2">
      <c r="A87" s="36">
        <v>81</v>
      </c>
      <c r="B87" s="276" t="s">
        <v>819</v>
      </c>
      <c r="C87" s="72" t="s">
        <v>820</v>
      </c>
      <c r="D87" s="80">
        <v>49637</v>
      </c>
      <c r="E87" s="78">
        <v>631240083</v>
      </c>
      <c r="F87" s="37" t="s">
        <v>774</v>
      </c>
      <c r="G87" s="77" t="s">
        <v>638</v>
      </c>
      <c r="H87" s="48">
        <v>10</v>
      </c>
      <c r="I87" s="39">
        <v>13310</v>
      </c>
      <c r="J87" s="227">
        <f t="shared" si="11"/>
        <v>150</v>
      </c>
      <c r="K87" s="189"/>
      <c r="L87" s="189"/>
      <c r="M87" s="189">
        <v>150</v>
      </c>
      <c r="N87" s="189"/>
      <c r="O87" s="189"/>
      <c r="P87" s="299" t="s">
        <v>278</v>
      </c>
      <c r="R87" s="345"/>
      <c r="S87" s="344"/>
      <c r="T87" s="345"/>
    </row>
    <row r="88" spans="1:20" x14ac:dyDescent="0.2">
      <c r="A88" s="36">
        <v>82</v>
      </c>
      <c r="B88" s="276" t="s">
        <v>835</v>
      </c>
      <c r="C88" s="72" t="s">
        <v>122</v>
      </c>
      <c r="D88" s="80">
        <v>49964</v>
      </c>
      <c r="E88" s="78">
        <v>631240072</v>
      </c>
      <c r="F88" s="37" t="s">
        <v>823</v>
      </c>
      <c r="G88" s="77" t="s">
        <v>335</v>
      </c>
      <c r="H88" s="48">
        <v>10</v>
      </c>
      <c r="I88" s="39">
        <v>13250</v>
      </c>
      <c r="J88" s="227">
        <f t="shared" si="11"/>
        <v>12.99</v>
      </c>
      <c r="K88" s="189"/>
      <c r="L88" s="189">
        <v>12.99</v>
      </c>
      <c r="M88" s="189"/>
      <c r="N88" s="189"/>
      <c r="O88" s="189"/>
      <c r="P88" s="110" t="s">
        <v>284</v>
      </c>
      <c r="R88" s="345"/>
      <c r="S88" s="344"/>
      <c r="T88" s="345"/>
    </row>
    <row r="89" spans="1:20" x14ac:dyDescent="0.2">
      <c r="A89" s="36">
        <v>83</v>
      </c>
      <c r="B89" s="276" t="s">
        <v>836</v>
      </c>
      <c r="C89" s="72" t="s">
        <v>122</v>
      </c>
      <c r="D89" s="80">
        <v>49974</v>
      </c>
      <c r="E89" s="78">
        <v>631240074</v>
      </c>
      <c r="F89" s="37" t="s">
        <v>823</v>
      </c>
      <c r="G89" s="77" t="s">
        <v>335</v>
      </c>
      <c r="H89" s="48">
        <v>10</v>
      </c>
      <c r="I89" s="39">
        <v>13250</v>
      </c>
      <c r="J89" s="227">
        <f t="shared" si="11"/>
        <v>19.399999999999999</v>
      </c>
      <c r="K89" s="189"/>
      <c r="L89" s="189">
        <v>19.399999999999999</v>
      </c>
      <c r="M89" s="189"/>
      <c r="N89" s="189"/>
      <c r="O89" s="189"/>
      <c r="P89" s="110" t="s">
        <v>284</v>
      </c>
      <c r="R89" s="345"/>
      <c r="S89" s="344"/>
      <c r="T89" s="345"/>
    </row>
    <row r="90" spans="1:20" x14ac:dyDescent="0.2">
      <c r="A90" s="36">
        <v>84</v>
      </c>
      <c r="B90" s="276" t="s">
        <v>837</v>
      </c>
      <c r="C90" s="72" t="s">
        <v>122</v>
      </c>
      <c r="D90" s="80">
        <v>50005</v>
      </c>
      <c r="E90" s="78">
        <v>631240075</v>
      </c>
      <c r="F90" s="37" t="s">
        <v>823</v>
      </c>
      <c r="G90" s="77" t="s">
        <v>335</v>
      </c>
      <c r="H90" s="48">
        <v>10</v>
      </c>
      <c r="I90" s="39">
        <v>13250</v>
      </c>
      <c r="J90" s="227">
        <f t="shared" si="11"/>
        <v>7.99</v>
      </c>
      <c r="K90" s="189"/>
      <c r="L90" s="189">
        <v>7.99</v>
      </c>
      <c r="M90" s="189"/>
      <c r="N90" s="189"/>
      <c r="O90" s="189"/>
      <c r="P90" s="110" t="s">
        <v>284</v>
      </c>
      <c r="R90" s="345"/>
      <c r="S90" s="344"/>
      <c r="T90" s="345"/>
    </row>
    <row r="91" spans="1:20" x14ac:dyDescent="0.2">
      <c r="A91" s="36">
        <v>85</v>
      </c>
      <c r="B91" s="276" t="s">
        <v>838</v>
      </c>
      <c r="C91" s="72" t="s">
        <v>122</v>
      </c>
      <c r="D91" s="80">
        <v>50021</v>
      </c>
      <c r="E91" s="78">
        <v>631240077</v>
      </c>
      <c r="F91" s="37" t="s">
        <v>823</v>
      </c>
      <c r="G91" s="77" t="s">
        <v>335</v>
      </c>
      <c r="H91" s="48">
        <v>10</v>
      </c>
      <c r="I91" s="39">
        <v>13250</v>
      </c>
      <c r="J91" s="227">
        <f t="shared" si="11"/>
        <v>15.99</v>
      </c>
      <c r="K91" s="189"/>
      <c r="L91" s="189">
        <v>15.99</v>
      </c>
      <c r="M91" s="189"/>
      <c r="N91" s="189"/>
      <c r="O91" s="189"/>
      <c r="P91" s="110" t="s">
        <v>284</v>
      </c>
      <c r="R91" s="345"/>
      <c r="S91" s="344"/>
      <c r="T91" s="345"/>
    </row>
    <row r="92" spans="1:20" x14ac:dyDescent="0.2">
      <c r="A92" s="36">
        <v>86</v>
      </c>
      <c r="B92" s="276" t="s">
        <v>839</v>
      </c>
      <c r="C92" s="72" t="s">
        <v>122</v>
      </c>
      <c r="D92" s="80">
        <v>50030</v>
      </c>
      <c r="E92" s="78">
        <v>631240073</v>
      </c>
      <c r="F92" s="37" t="s">
        <v>823</v>
      </c>
      <c r="G92" s="77" t="s">
        <v>335</v>
      </c>
      <c r="H92" s="48">
        <v>10</v>
      </c>
      <c r="I92" s="39">
        <v>13250</v>
      </c>
      <c r="J92" s="227">
        <f t="shared" si="11"/>
        <v>13.99</v>
      </c>
      <c r="K92" s="189"/>
      <c r="L92" s="189">
        <v>13.99</v>
      </c>
      <c r="M92" s="189"/>
      <c r="N92" s="189"/>
      <c r="O92" s="189"/>
      <c r="P92" s="110" t="s">
        <v>284</v>
      </c>
      <c r="R92" s="345"/>
      <c r="S92" s="344"/>
      <c r="T92" s="345"/>
    </row>
    <row r="93" spans="1:20" x14ac:dyDescent="0.2">
      <c r="A93" s="36">
        <v>87</v>
      </c>
      <c r="B93" s="276" t="s">
        <v>840</v>
      </c>
      <c r="C93" s="72" t="s">
        <v>122</v>
      </c>
      <c r="D93" s="80">
        <v>50044</v>
      </c>
      <c r="E93" s="78">
        <v>631240076</v>
      </c>
      <c r="F93" s="37" t="s">
        <v>823</v>
      </c>
      <c r="G93" s="77" t="s">
        <v>335</v>
      </c>
      <c r="H93" s="48">
        <v>10</v>
      </c>
      <c r="I93" s="39">
        <v>13250</v>
      </c>
      <c r="J93" s="227">
        <f t="shared" si="11"/>
        <v>13.99</v>
      </c>
      <c r="K93" s="189"/>
      <c r="L93" s="189">
        <v>13.99</v>
      </c>
      <c r="M93" s="189"/>
      <c r="N93" s="189"/>
      <c r="O93" s="189"/>
      <c r="P93" s="110" t="s">
        <v>284</v>
      </c>
      <c r="R93" s="345"/>
      <c r="S93" s="344"/>
      <c r="T93" s="345"/>
    </row>
    <row r="94" spans="1:20" x14ac:dyDescent="0.2">
      <c r="A94" s="36">
        <v>88</v>
      </c>
      <c r="B94" s="276" t="s">
        <v>841</v>
      </c>
      <c r="C94" s="72" t="s">
        <v>122</v>
      </c>
      <c r="D94" s="80">
        <v>50053</v>
      </c>
      <c r="E94" s="78">
        <v>631240078</v>
      </c>
      <c r="F94" s="37" t="s">
        <v>823</v>
      </c>
      <c r="G94" s="77" t="s">
        <v>335</v>
      </c>
      <c r="H94" s="48">
        <v>10</v>
      </c>
      <c r="I94" s="39">
        <v>13250</v>
      </c>
      <c r="J94" s="227">
        <f t="shared" si="11"/>
        <v>18.09</v>
      </c>
      <c r="K94" s="189"/>
      <c r="L94" s="189">
        <v>18.09</v>
      </c>
      <c r="M94" s="189"/>
      <c r="N94" s="189"/>
      <c r="O94" s="189"/>
      <c r="P94" s="110" t="s">
        <v>284</v>
      </c>
      <c r="R94" s="345"/>
      <c r="S94" s="344"/>
      <c r="T94" s="345"/>
    </row>
    <row r="95" spans="1:20" x14ac:dyDescent="0.2">
      <c r="A95" s="36">
        <v>89</v>
      </c>
      <c r="B95" s="276" t="s">
        <v>844</v>
      </c>
      <c r="C95" s="72" t="s">
        <v>90</v>
      </c>
      <c r="D95" s="80">
        <v>50081</v>
      </c>
      <c r="E95" s="78">
        <v>631240069</v>
      </c>
      <c r="F95" s="37" t="s">
        <v>823</v>
      </c>
      <c r="G95" s="77" t="s">
        <v>317</v>
      </c>
      <c r="H95" s="48">
        <v>10</v>
      </c>
      <c r="I95" s="39">
        <v>13230</v>
      </c>
      <c r="J95" s="227">
        <f t="shared" si="11"/>
        <v>29.04</v>
      </c>
      <c r="K95" s="189"/>
      <c r="L95" s="189">
        <v>29.04</v>
      </c>
      <c r="M95" s="189"/>
      <c r="N95" s="189"/>
      <c r="O95" s="189"/>
      <c r="P95" s="110" t="s">
        <v>126</v>
      </c>
      <c r="R95" s="345"/>
      <c r="S95" s="344"/>
      <c r="T95" s="345"/>
    </row>
    <row r="96" spans="1:20" x14ac:dyDescent="0.2">
      <c r="A96" s="36">
        <v>90</v>
      </c>
      <c r="B96" s="276" t="s">
        <v>845</v>
      </c>
      <c r="C96" s="72" t="s">
        <v>90</v>
      </c>
      <c r="D96" s="80">
        <v>50093</v>
      </c>
      <c r="E96" s="78">
        <v>631240070</v>
      </c>
      <c r="F96" s="37" t="s">
        <v>823</v>
      </c>
      <c r="G96" s="77" t="s">
        <v>317</v>
      </c>
      <c r="H96" s="48">
        <v>10</v>
      </c>
      <c r="I96" s="39">
        <v>13230</v>
      </c>
      <c r="J96" s="227">
        <f t="shared" si="11"/>
        <v>14.52</v>
      </c>
      <c r="K96" s="189"/>
      <c r="L96" s="189">
        <v>14.52</v>
      </c>
      <c r="M96" s="189"/>
      <c r="N96" s="189"/>
      <c r="O96" s="189"/>
      <c r="P96" s="110" t="s">
        <v>126</v>
      </c>
      <c r="R96" s="345"/>
      <c r="S96" s="344"/>
      <c r="T96" s="345"/>
    </row>
    <row r="97" spans="1:22" x14ac:dyDescent="0.2">
      <c r="A97" s="36">
        <v>91</v>
      </c>
      <c r="B97" s="276" t="s">
        <v>846</v>
      </c>
      <c r="C97" s="72" t="s">
        <v>90</v>
      </c>
      <c r="D97" s="80">
        <v>10101</v>
      </c>
      <c r="E97" s="78">
        <v>631240071</v>
      </c>
      <c r="F97" s="37" t="s">
        <v>823</v>
      </c>
      <c r="G97" s="77" t="s">
        <v>317</v>
      </c>
      <c r="H97" s="48">
        <v>10</v>
      </c>
      <c r="I97" s="39">
        <v>13230</v>
      </c>
      <c r="J97" s="227">
        <f t="shared" si="11"/>
        <v>29.04</v>
      </c>
      <c r="K97" s="189"/>
      <c r="L97" s="189">
        <v>29.04</v>
      </c>
      <c r="M97" s="189"/>
      <c r="N97" s="189"/>
      <c r="O97" s="189"/>
      <c r="P97" s="110" t="s">
        <v>126</v>
      </c>
      <c r="R97" s="345"/>
      <c r="S97" s="344"/>
      <c r="T97" s="345"/>
    </row>
    <row r="98" spans="1:22" x14ac:dyDescent="0.2">
      <c r="A98" s="36">
        <v>92</v>
      </c>
      <c r="B98" s="276" t="s">
        <v>847</v>
      </c>
      <c r="C98" s="72" t="s">
        <v>90</v>
      </c>
      <c r="D98" s="80">
        <v>10108</v>
      </c>
      <c r="E98" s="78">
        <v>631240068</v>
      </c>
      <c r="F98" s="37" t="s">
        <v>823</v>
      </c>
      <c r="G98" s="77" t="s">
        <v>317</v>
      </c>
      <c r="H98" s="48">
        <v>10</v>
      </c>
      <c r="I98" s="39">
        <v>13230</v>
      </c>
      <c r="J98" s="227">
        <f t="shared" si="11"/>
        <v>43.56</v>
      </c>
      <c r="K98" s="189"/>
      <c r="L98" s="189">
        <v>43.56</v>
      </c>
      <c r="M98" s="189"/>
      <c r="N98" s="189"/>
      <c r="O98" s="189"/>
      <c r="P98" s="110" t="s">
        <v>126</v>
      </c>
      <c r="R98" s="345"/>
      <c r="S98" s="344"/>
      <c r="T98" s="345"/>
    </row>
    <row r="99" spans="1:22" x14ac:dyDescent="0.2">
      <c r="A99" s="36">
        <v>93</v>
      </c>
      <c r="B99" s="276" t="s">
        <v>842</v>
      </c>
      <c r="C99" s="72" t="s">
        <v>843</v>
      </c>
      <c r="D99" s="80">
        <v>54242</v>
      </c>
      <c r="E99" s="78">
        <v>631240079</v>
      </c>
      <c r="F99" s="37" t="s">
        <v>879</v>
      </c>
      <c r="G99" s="77" t="s">
        <v>335</v>
      </c>
      <c r="H99" s="48">
        <v>10</v>
      </c>
      <c r="I99" s="39">
        <v>13250</v>
      </c>
      <c r="J99" s="227">
        <f t="shared" ref="J99" si="12">SUM(K99+L99+M99+N99+O99)</f>
        <v>516.41</v>
      </c>
      <c r="K99" s="189"/>
      <c r="L99" s="189">
        <v>516.41</v>
      </c>
      <c r="M99" s="189"/>
      <c r="N99" s="189"/>
      <c r="O99" s="189"/>
      <c r="P99" s="110" t="s">
        <v>284</v>
      </c>
    </row>
    <row r="100" spans="1:22" x14ac:dyDescent="0.2">
      <c r="A100" s="36">
        <v>94</v>
      </c>
      <c r="B100" s="276" t="s">
        <v>901</v>
      </c>
      <c r="C100" s="72" t="s">
        <v>823</v>
      </c>
      <c r="D100" s="80">
        <v>58319</v>
      </c>
      <c r="E100" s="78">
        <v>631240085</v>
      </c>
      <c r="F100" s="37" t="s">
        <v>893</v>
      </c>
      <c r="G100" s="418" t="s">
        <v>693</v>
      </c>
      <c r="H100" s="48">
        <v>10</v>
      </c>
      <c r="I100" s="39">
        <v>13509</v>
      </c>
      <c r="J100" s="227">
        <f t="shared" si="11"/>
        <v>5028</v>
      </c>
      <c r="K100" s="189"/>
      <c r="L100" s="189"/>
      <c r="M100" s="189">
        <v>5028</v>
      </c>
      <c r="N100" s="189"/>
      <c r="O100" s="189"/>
      <c r="P100" s="299" t="s">
        <v>534</v>
      </c>
    </row>
    <row r="101" spans="1:22" x14ac:dyDescent="0.2">
      <c r="A101" s="36">
        <v>95</v>
      </c>
      <c r="B101" s="276" t="s">
        <v>902</v>
      </c>
      <c r="C101" s="72" t="s">
        <v>823</v>
      </c>
      <c r="D101" s="80">
        <v>58331</v>
      </c>
      <c r="E101" s="78">
        <v>631240084</v>
      </c>
      <c r="F101" s="37" t="s">
        <v>893</v>
      </c>
      <c r="G101" s="418" t="s">
        <v>193</v>
      </c>
      <c r="H101" s="48">
        <v>10</v>
      </c>
      <c r="I101" s="39">
        <v>14050</v>
      </c>
      <c r="J101" s="227">
        <f t="shared" si="11"/>
        <v>560</v>
      </c>
      <c r="K101" s="189"/>
      <c r="L101" s="189"/>
      <c r="M101" s="189">
        <v>560</v>
      </c>
      <c r="N101" s="189"/>
      <c r="O101" s="189"/>
      <c r="P101" s="299" t="s">
        <v>534</v>
      </c>
      <c r="R101" s="25"/>
      <c r="U101" s="318"/>
      <c r="V101" s="318"/>
    </row>
    <row r="102" spans="1:22" x14ac:dyDescent="0.2">
      <c r="A102" s="36">
        <v>96</v>
      </c>
      <c r="B102" s="276" t="s">
        <v>903</v>
      </c>
      <c r="C102" s="72" t="s">
        <v>626</v>
      </c>
      <c r="D102" s="80">
        <v>58360</v>
      </c>
      <c r="E102" s="78">
        <v>631240087</v>
      </c>
      <c r="F102" s="37" t="s">
        <v>893</v>
      </c>
      <c r="G102" s="418" t="s">
        <v>746</v>
      </c>
      <c r="H102" s="48">
        <v>10</v>
      </c>
      <c r="I102" s="39">
        <v>13780</v>
      </c>
      <c r="J102" s="227">
        <f t="shared" si="11"/>
        <v>310.99</v>
      </c>
      <c r="K102" s="189"/>
      <c r="L102" s="189"/>
      <c r="M102" s="189">
        <v>310.99</v>
      </c>
      <c r="N102" s="189"/>
      <c r="O102" s="189"/>
      <c r="P102" s="299" t="s">
        <v>544</v>
      </c>
      <c r="V102" s="318"/>
    </row>
    <row r="103" spans="1:22" x14ac:dyDescent="0.2">
      <c r="A103" s="36">
        <v>97</v>
      </c>
      <c r="B103" s="276" t="s">
        <v>907</v>
      </c>
      <c r="C103" s="72" t="s">
        <v>658</v>
      </c>
      <c r="D103" s="80">
        <v>58468</v>
      </c>
      <c r="E103" s="78">
        <v>631240082</v>
      </c>
      <c r="F103" s="37" t="s">
        <v>893</v>
      </c>
      <c r="G103" s="418" t="s">
        <v>908</v>
      </c>
      <c r="H103" s="48">
        <v>10</v>
      </c>
      <c r="I103" s="39">
        <v>14310</v>
      </c>
      <c r="J103" s="227">
        <f t="shared" si="11"/>
        <v>136</v>
      </c>
      <c r="K103" s="189"/>
      <c r="L103" s="189"/>
      <c r="M103" s="189">
        <v>136</v>
      </c>
      <c r="N103" s="189"/>
      <c r="O103" s="189"/>
      <c r="P103" s="299" t="s">
        <v>714</v>
      </c>
      <c r="V103" s="318"/>
    </row>
    <row r="104" spans="1:22" x14ac:dyDescent="0.2">
      <c r="A104" s="36">
        <v>98</v>
      </c>
      <c r="B104" s="276" t="s">
        <v>934</v>
      </c>
      <c r="C104" s="72" t="s">
        <v>626</v>
      </c>
      <c r="D104" s="80">
        <v>62069</v>
      </c>
      <c r="E104" s="78">
        <v>631240118</v>
      </c>
      <c r="F104" s="37" t="s">
        <v>935</v>
      </c>
      <c r="G104" s="77" t="s">
        <v>317</v>
      </c>
      <c r="H104" s="48">
        <v>10</v>
      </c>
      <c r="I104" s="39">
        <v>13230</v>
      </c>
      <c r="J104" s="227">
        <f t="shared" ref="J104:J106" si="13">SUM(K104+L104+M104+N104+O104)</f>
        <v>48.38</v>
      </c>
      <c r="K104" s="189"/>
      <c r="L104" s="189">
        <v>48.38</v>
      </c>
      <c r="M104" s="189"/>
      <c r="N104" s="189"/>
      <c r="O104" s="189"/>
      <c r="P104" s="110" t="s">
        <v>126</v>
      </c>
    </row>
    <row r="105" spans="1:22" x14ac:dyDescent="0.2">
      <c r="A105" s="36">
        <v>99</v>
      </c>
      <c r="B105" s="276" t="s">
        <v>936</v>
      </c>
      <c r="C105" s="72" t="s">
        <v>626</v>
      </c>
      <c r="D105" s="80">
        <v>62073</v>
      </c>
      <c r="E105" s="78">
        <v>631240119</v>
      </c>
      <c r="F105" s="37" t="s">
        <v>935</v>
      </c>
      <c r="G105" s="77" t="s">
        <v>317</v>
      </c>
      <c r="H105" s="48">
        <v>10</v>
      </c>
      <c r="I105" s="39">
        <v>13230</v>
      </c>
      <c r="J105" s="227">
        <f t="shared" si="13"/>
        <v>87.12</v>
      </c>
      <c r="K105" s="189"/>
      <c r="L105" s="189">
        <v>87.12</v>
      </c>
      <c r="M105" s="189"/>
      <c r="N105" s="189"/>
      <c r="O105" s="189"/>
      <c r="P105" s="110" t="s">
        <v>126</v>
      </c>
      <c r="R105" s="25"/>
      <c r="S105" s="25"/>
    </row>
    <row r="106" spans="1:22" x14ac:dyDescent="0.2">
      <c r="A106" s="36">
        <v>100</v>
      </c>
      <c r="B106" s="276" t="s">
        <v>329</v>
      </c>
      <c r="C106" s="72" t="s">
        <v>626</v>
      </c>
      <c r="D106" s="80">
        <v>62107</v>
      </c>
      <c r="E106" s="78">
        <v>631240132</v>
      </c>
      <c r="F106" s="37" t="s">
        <v>935</v>
      </c>
      <c r="G106" s="77" t="s">
        <v>574</v>
      </c>
      <c r="H106" s="48">
        <v>10</v>
      </c>
      <c r="I106" s="51">
        <v>13220</v>
      </c>
      <c r="J106" s="227">
        <f t="shared" si="13"/>
        <v>4.32</v>
      </c>
      <c r="K106" s="189"/>
      <c r="L106" s="189">
        <v>4.32</v>
      </c>
      <c r="M106" s="189"/>
      <c r="N106" s="189"/>
      <c r="O106" s="189"/>
      <c r="P106" s="299" t="s">
        <v>575</v>
      </c>
    </row>
    <row r="107" spans="1:22" x14ac:dyDescent="0.2">
      <c r="A107" s="36">
        <v>101</v>
      </c>
      <c r="B107" s="276" t="s">
        <v>333</v>
      </c>
      <c r="C107" s="72" t="s">
        <v>626</v>
      </c>
      <c r="D107" s="80">
        <v>62121</v>
      </c>
      <c r="E107" s="78">
        <v>631240133</v>
      </c>
      <c r="F107" s="37" t="s">
        <v>935</v>
      </c>
      <c r="G107" s="77" t="s">
        <v>574</v>
      </c>
      <c r="H107" s="48">
        <v>10</v>
      </c>
      <c r="I107" s="51">
        <v>13220</v>
      </c>
      <c r="J107" s="227">
        <f t="shared" ref="J107:J108" si="14">SUM(K107+L107+M107+N107+O107)</f>
        <v>436.81</v>
      </c>
      <c r="K107" s="189"/>
      <c r="L107" s="189">
        <v>436.81</v>
      </c>
      <c r="M107" s="189"/>
      <c r="N107" s="189"/>
      <c r="O107" s="189"/>
      <c r="P107" s="299" t="s">
        <v>575</v>
      </c>
    </row>
    <row r="108" spans="1:22" x14ac:dyDescent="0.2">
      <c r="A108" s="36">
        <v>102</v>
      </c>
      <c r="B108" s="276" t="s">
        <v>937</v>
      </c>
      <c r="C108" s="72" t="s">
        <v>686</v>
      </c>
      <c r="D108" s="80">
        <v>62158</v>
      </c>
      <c r="E108" s="78">
        <v>631240151</v>
      </c>
      <c r="F108" s="37" t="s">
        <v>935</v>
      </c>
      <c r="G108" s="77" t="s">
        <v>335</v>
      </c>
      <c r="H108" s="48">
        <v>10</v>
      </c>
      <c r="I108" s="39">
        <v>13250</v>
      </c>
      <c r="J108" s="227">
        <f t="shared" si="14"/>
        <v>15.99</v>
      </c>
      <c r="K108" s="189"/>
      <c r="L108" s="189">
        <v>15.99</v>
      </c>
      <c r="M108" s="189"/>
      <c r="N108" s="189"/>
      <c r="O108" s="189"/>
      <c r="P108" s="110" t="s">
        <v>284</v>
      </c>
    </row>
    <row r="109" spans="1:22" x14ac:dyDescent="0.2">
      <c r="A109" s="36">
        <v>103</v>
      </c>
      <c r="B109" s="276" t="s">
        <v>938</v>
      </c>
      <c r="C109" s="72" t="s">
        <v>686</v>
      </c>
      <c r="D109" s="80">
        <v>62175</v>
      </c>
      <c r="E109" s="78">
        <v>631240152</v>
      </c>
      <c r="F109" s="37" t="s">
        <v>935</v>
      </c>
      <c r="G109" s="77" t="s">
        <v>335</v>
      </c>
      <c r="H109" s="48">
        <v>10</v>
      </c>
      <c r="I109" s="39">
        <v>13250</v>
      </c>
      <c r="J109" s="227">
        <f t="shared" ref="J109" si="15">SUM(K109+L109+M109+N109+O109)</f>
        <v>18.989999999999998</v>
      </c>
      <c r="K109" s="189"/>
      <c r="L109" s="189">
        <v>18.989999999999998</v>
      </c>
      <c r="M109" s="189"/>
      <c r="N109" s="189"/>
      <c r="O109" s="189"/>
      <c r="P109" s="110" t="s">
        <v>284</v>
      </c>
    </row>
    <row r="110" spans="1:22" x14ac:dyDescent="0.2">
      <c r="A110" s="36">
        <v>104</v>
      </c>
      <c r="B110" s="276" t="s">
        <v>939</v>
      </c>
      <c r="C110" s="72" t="s">
        <v>595</v>
      </c>
      <c r="D110" s="80">
        <v>62429</v>
      </c>
      <c r="E110" s="78">
        <v>631240117</v>
      </c>
      <c r="F110" s="37" t="s">
        <v>935</v>
      </c>
      <c r="G110" s="418" t="s">
        <v>130</v>
      </c>
      <c r="H110" s="48">
        <v>10</v>
      </c>
      <c r="I110" s="39">
        <v>13210</v>
      </c>
      <c r="J110" s="227">
        <f t="shared" si="11"/>
        <v>62.02</v>
      </c>
      <c r="K110" s="189"/>
      <c r="L110" s="189">
        <v>62.02</v>
      </c>
      <c r="M110" s="189"/>
      <c r="N110" s="189"/>
      <c r="O110" s="189"/>
      <c r="P110" s="110" t="s">
        <v>131</v>
      </c>
    </row>
    <row r="111" spans="1:22" x14ac:dyDescent="0.2">
      <c r="A111" s="36">
        <v>105</v>
      </c>
      <c r="B111" s="276" t="s">
        <v>940</v>
      </c>
      <c r="C111" s="72" t="s">
        <v>658</v>
      </c>
      <c r="D111" s="80">
        <v>62519</v>
      </c>
      <c r="E111" s="78">
        <v>631240101</v>
      </c>
      <c r="F111" s="37" t="s">
        <v>935</v>
      </c>
      <c r="G111" s="418" t="s">
        <v>130</v>
      </c>
      <c r="H111" s="48">
        <v>10</v>
      </c>
      <c r="I111" s="39">
        <v>13210</v>
      </c>
      <c r="J111" s="227">
        <f t="shared" si="11"/>
        <v>97.36</v>
      </c>
      <c r="K111" s="189"/>
      <c r="L111" s="189">
        <v>97.36</v>
      </c>
      <c r="M111" s="189"/>
      <c r="N111" s="189"/>
      <c r="O111" s="189"/>
      <c r="P111" s="110" t="s">
        <v>131</v>
      </c>
    </row>
    <row r="112" spans="1:22" x14ac:dyDescent="0.2">
      <c r="A112" s="36">
        <v>106</v>
      </c>
      <c r="B112" s="276" t="s">
        <v>941</v>
      </c>
      <c r="C112" s="72" t="s">
        <v>409</v>
      </c>
      <c r="D112" s="80">
        <v>62556</v>
      </c>
      <c r="E112" s="78">
        <v>631240116</v>
      </c>
      <c r="F112" s="37" t="s">
        <v>935</v>
      </c>
      <c r="G112" s="418" t="s">
        <v>130</v>
      </c>
      <c r="H112" s="48">
        <v>10</v>
      </c>
      <c r="I112" s="39">
        <v>13210</v>
      </c>
      <c r="J112" s="227">
        <f t="shared" si="11"/>
        <v>26.9</v>
      </c>
      <c r="K112" s="189"/>
      <c r="L112" s="189">
        <v>26.9</v>
      </c>
      <c r="M112" s="189"/>
      <c r="N112" s="189"/>
      <c r="O112" s="189"/>
      <c r="P112" s="110" t="s">
        <v>131</v>
      </c>
    </row>
    <row r="113" spans="1:21" x14ac:dyDescent="0.2">
      <c r="A113" s="36">
        <v>107</v>
      </c>
      <c r="B113" s="276" t="s">
        <v>942</v>
      </c>
      <c r="C113" s="72" t="s">
        <v>724</v>
      </c>
      <c r="D113" s="80">
        <v>62576</v>
      </c>
      <c r="E113" s="78">
        <v>631240115</v>
      </c>
      <c r="F113" s="37" t="s">
        <v>935</v>
      </c>
      <c r="G113" s="418" t="s">
        <v>130</v>
      </c>
      <c r="H113" s="48">
        <v>10</v>
      </c>
      <c r="I113" s="39">
        <v>13210</v>
      </c>
      <c r="J113" s="227">
        <f t="shared" ref="J113:J168" si="16">SUM(K113+L113+M113+N113+O113)</f>
        <v>66.569999999999993</v>
      </c>
      <c r="K113" s="189"/>
      <c r="L113" s="189">
        <v>66.569999999999993</v>
      </c>
      <c r="M113" s="189"/>
      <c r="N113" s="189"/>
      <c r="O113" s="189"/>
      <c r="P113" s="110" t="s">
        <v>131</v>
      </c>
    </row>
    <row r="114" spans="1:21" x14ac:dyDescent="0.2">
      <c r="A114" s="36">
        <v>108</v>
      </c>
      <c r="B114" s="276" t="s">
        <v>943</v>
      </c>
      <c r="C114" s="72" t="s">
        <v>724</v>
      </c>
      <c r="D114" s="80">
        <v>62590</v>
      </c>
      <c r="E114" s="78">
        <v>631240114</v>
      </c>
      <c r="F114" s="37" t="s">
        <v>935</v>
      </c>
      <c r="G114" s="418" t="s">
        <v>130</v>
      </c>
      <c r="H114" s="48">
        <v>10</v>
      </c>
      <c r="I114" s="39">
        <v>13210</v>
      </c>
      <c r="J114" s="227">
        <f t="shared" si="16"/>
        <v>3.7</v>
      </c>
      <c r="K114" s="189"/>
      <c r="L114" s="189">
        <v>3.7</v>
      </c>
      <c r="M114" s="189"/>
      <c r="N114" s="189"/>
      <c r="O114" s="189"/>
      <c r="P114" s="110" t="s">
        <v>131</v>
      </c>
    </row>
    <row r="115" spans="1:21" x14ac:dyDescent="0.2">
      <c r="A115" s="36">
        <v>109</v>
      </c>
      <c r="B115" s="276" t="s">
        <v>944</v>
      </c>
      <c r="C115" s="72" t="s">
        <v>595</v>
      </c>
      <c r="D115" s="80">
        <v>62610</v>
      </c>
      <c r="E115" s="78">
        <v>631240113</v>
      </c>
      <c r="F115" s="37" t="s">
        <v>935</v>
      </c>
      <c r="G115" s="418" t="s">
        <v>130</v>
      </c>
      <c r="H115" s="48">
        <v>10</v>
      </c>
      <c r="I115" s="39">
        <v>13210</v>
      </c>
      <c r="J115" s="227">
        <f t="shared" si="16"/>
        <v>49.82</v>
      </c>
      <c r="K115" s="189"/>
      <c r="L115" s="189">
        <v>49.82</v>
      </c>
      <c r="M115" s="189"/>
      <c r="N115" s="189"/>
      <c r="O115" s="189"/>
      <c r="P115" s="110" t="s">
        <v>131</v>
      </c>
    </row>
    <row r="116" spans="1:21" x14ac:dyDescent="0.2">
      <c r="A116" s="36">
        <v>110</v>
      </c>
      <c r="B116" s="276" t="s">
        <v>945</v>
      </c>
      <c r="C116" s="72" t="s">
        <v>409</v>
      </c>
      <c r="D116" s="80">
        <v>62616</v>
      </c>
      <c r="E116" s="78">
        <v>631240112</v>
      </c>
      <c r="F116" s="37" t="s">
        <v>935</v>
      </c>
      <c r="G116" s="418" t="s">
        <v>130</v>
      </c>
      <c r="H116" s="48">
        <v>10</v>
      </c>
      <c r="I116" s="39">
        <v>13210</v>
      </c>
      <c r="J116" s="227">
        <f t="shared" si="16"/>
        <v>113.46</v>
      </c>
      <c r="K116" s="189"/>
      <c r="L116" s="189">
        <v>113.46</v>
      </c>
      <c r="M116" s="189"/>
      <c r="N116" s="189"/>
      <c r="O116" s="189"/>
      <c r="P116" s="110" t="s">
        <v>131</v>
      </c>
    </row>
    <row r="117" spans="1:21" x14ac:dyDescent="0.2">
      <c r="A117" s="36">
        <v>111</v>
      </c>
      <c r="B117" s="276" t="s">
        <v>946</v>
      </c>
      <c r="C117" s="72" t="s">
        <v>366</v>
      </c>
      <c r="D117" s="80">
        <v>62642</v>
      </c>
      <c r="E117" s="78">
        <v>631240107</v>
      </c>
      <c r="F117" s="37" t="s">
        <v>935</v>
      </c>
      <c r="G117" s="418" t="s">
        <v>130</v>
      </c>
      <c r="H117" s="48">
        <v>10</v>
      </c>
      <c r="I117" s="39">
        <v>13210</v>
      </c>
      <c r="J117" s="227">
        <f t="shared" si="16"/>
        <v>24.17</v>
      </c>
      <c r="K117" s="189"/>
      <c r="L117" s="189">
        <v>24.17</v>
      </c>
      <c r="M117" s="189"/>
      <c r="N117" s="189"/>
      <c r="O117" s="189"/>
      <c r="P117" s="110" t="s">
        <v>131</v>
      </c>
    </row>
    <row r="118" spans="1:21" x14ac:dyDescent="0.2">
      <c r="A118" s="36">
        <v>112</v>
      </c>
      <c r="B118" s="276" t="s">
        <v>948</v>
      </c>
      <c r="C118" s="72" t="s">
        <v>366</v>
      </c>
      <c r="D118" s="80">
        <v>62672</v>
      </c>
      <c r="E118" s="78">
        <v>631240106</v>
      </c>
      <c r="F118" s="37" t="s">
        <v>935</v>
      </c>
      <c r="G118" s="418" t="s">
        <v>130</v>
      </c>
      <c r="H118" s="48">
        <v>10</v>
      </c>
      <c r="I118" s="39">
        <v>13210</v>
      </c>
      <c r="J118" s="227">
        <f t="shared" si="16"/>
        <v>324.94</v>
      </c>
      <c r="K118" s="189"/>
      <c r="L118" s="189">
        <v>324.94</v>
      </c>
      <c r="M118" s="189"/>
      <c r="N118" s="189"/>
      <c r="O118" s="189"/>
      <c r="P118" s="110" t="s">
        <v>131</v>
      </c>
    </row>
    <row r="119" spans="1:21" x14ac:dyDescent="0.2">
      <c r="A119" s="36">
        <v>113</v>
      </c>
      <c r="B119" s="276" t="s">
        <v>949</v>
      </c>
      <c r="C119" s="72" t="s">
        <v>626</v>
      </c>
      <c r="D119" s="80">
        <v>62676</v>
      </c>
      <c r="E119" s="78">
        <v>631240105</v>
      </c>
      <c r="F119" s="37" t="s">
        <v>935</v>
      </c>
      <c r="G119" s="418" t="s">
        <v>130</v>
      </c>
      <c r="H119" s="48">
        <v>10</v>
      </c>
      <c r="I119" s="39">
        <v>13210</v>
      </c>
      <c r="J119" s="227">
        <f t="shared" si="16"/>
        <v>24.92</v>
      </c>
      <c r="K119" s="189"/>
      <c r="L119" s="189">
        <v>24.92</v>
      </c>
      <c r="M119" s="189"/>
      <c r="N119" s="189"/>
      <c r="O119" s="189"/>
      <c r="P119" s="110" t="s">
        <v>131</v>
      </c>
    </row>
    <row r="120" spans="1:21" x14ac:dyDescent="0.2">
      <c r="A120" s="36">
        <v>114</v>
      </c>
      <c r="B120" s="276" t="s">
        <v>950</v>
      </c>
      <c r="C120" s="72" t="s">
        <v>724</v>
      </c>
      <c r="D120" s="80">
        <v>62698</v>
      </c>
      <c r="E120" s="78">
        <v>631240104</v>
      </c>
      <c r="F120" s="37" t="s">
        <v>935</v>
      </c>
      <c r="G120" s="418" t="s">
        <v>130</v>
      </c>
      <c r="H120" s="48">
        <v>10</v>
      </c>
      <c r="I120" s="39">
        <v>13210</v>
      </c>
      <c r="J120" s="227">
        <f t="shared" si="16"/>
        <v>16.63</v>
      </c>
      <c r="K120" s="189"/>
      <c r="L120" s="189">
        <v>16.63</v>
      </c>
      <c r="M120" s="189"/>
      <c r="N120" s="189"/>
      <c r="O120" s="189"/>
      <c r="P120" s="110" t="s">
        <v>131</v>
      </c>
    </row>
    <row r="121" spans="1:21" x14ac:dyDescent="0.2">
      <c r="A121" s="36">
        <v>115</v>
      </c>
      <c r="B121" s="276" t="s">
        <v>951</v>
      </c>
      <c r="C121" s="72" t="s">
        <v>724</v>
      </c>
      <c r="D121" s="80">
        <v>62780</v>
      </c>
      <c r="E121" s="78">
        <v>631240103</v>
      </c>
      <c r="F121" s="37" t="s">
        <v>935</v>
      </c>
      <c r="G121" s="418" t="s">
        <v>130</v>
      </c>
      <c r="H121" s="48">
        <v>10</v>
      </c>
      <c r="I121" s="39">
        <v>13210</v>
      </c>
      <c r="J121" s="227">
        <f t="shared" si="16"/>
        <v>148.76</v>
      </c>
      <c r="K121" s="189"/>
      <c r="L121" s="189">
        <v>148.76</v>
      </c>
      <c r="M121" s="189"/>
      <c r="N121" s="189"/>
      <c r="O121" s="189"/>
      <c r="P121" s="110" t="s">
        <v>131</v>
      </c>
    </row>
    <row r="122" spans="1:21" x14ac:dyDescent="0.2">
      <c r="A122" s="36">
        <v>116</v>
      </c>
      <c r="B122" s="276" t="s">
        <v>952</v>
      </c>
      <c r="C122" s="72" t="s">
        <v>724</v>
      </c>
      <c r="D122" s="80">
        <v>62787</v>
      </c>
      <c r="E122" s="78">
        <v>631240099</v>
      </c>
      <c r="F122" s="37" t="s">
        <v>935</v>
      </c>
      <c r="G122" s="418" t="s">
        <v>130</v>
      </c>
      <c r="H122" s="48">
        <v>10</v>
      </c>
      <c r="I122" s="39">
        <v>13210</v>
      </c>
      <c r="J122" s="227">
        <f t="shared" si="16"/>
        <v>15.96</v>
      </c>
      <c r="K122" s="189"/>
      <c r="L122" s="189">
        <v>15.96</v>
      </c>
      <c r="M122" s="189"/>
      <c r="N122" s="189"/>
      <c r="O122" s="189"/>
      <c r="P122" s="110" t="s">
        <v>131</v>
      </c>
    </row>
    <row r="123" spans="1:21" x14ac:dyDescent="0.2">
      <c r="A123" s="36">
        <v>117</v>
      </c>
      <c r="B123" s="276" t="s">
        <v>953</v>
      </c>
      <c r="C123" s="72" t="s">
        <v>843</v>
      </c>
      <c r="D123" s="80">
        <v>62793</v>
      </c>
      <c r="E123" s="78">
        <v>631240100</v>
      </c>
      <c r="F123" s="37" t="s">
        <v>935</v>
      </c>
      <c r="G123" s="418" t="s">
        <v>130</v>
      </c>
      <c r="H123" s="48">
        <v>10</v>
      </c>
      <c r="I123" s="39">
        <v>13210</v>
      </c>
      <c r="J123" s="227">
        <f t="shared" si="16"/>
        <v>213.57</v>
      </c>
      <c r="K123" s="189"/>
      <c r="L123" s="189">
        <v>213.57</v>
      </c>
      <c r="M123" s="189"/>
      <c r="N123" s="189"/>
      <c r="O123" s="189"/>
      <c r="P123" s="110" t="s">
        <v>131</v>
      </c>
    </row>
    <row r="124" spans="1:21" x14ac:dyDescent="0.2">
      <c r="A124" s="36">
        <v>118</v>
      </c>
      <c r="B124" s="276" t="s">
        <v>954</v>
      </c>
      <c r="C124" s="72" t="s">
        <v>724</v>
      </c>
      <c r="D124" s="80">
        <v>63016</v>
      </c>
      <c r="E124" s="78">
        <v>631240098</v>
      </c>
      <c r="F124" s="37" t="s">
        <v>935</v>
      </c>
      <c r="G124" s="418" t="s">
        <v>130</v>
      </c>
      <c r="H124" s="48">
        <v>10</v>
      </c>
      <c r="I124" s="39">
        <v>13210</v>
      </c>
      <c r="J124" s="227">
        <f t="shared" si="16"/>
        <v>3.7</v>
      </c>
      <c r="K124" s="189"/>
      <c r="L124" s="189">
        <v>3.7</v>
      </c>
      <c r="M124" s="189"/>
      <c r="N124" s="189"/>
      <c r="O124" s="189"/>
      <c r="P124" s="110" t="s">
        <v>131</v>
      </c>
    </row>
    <row r="125" spans="1:21" x14ac:dyDescent="0.2">
      <c r="A125" s="36">
        <v>119</v>
      </c>
      <c r="B125" s="276" t="s">
        <v>955</v>
      </c>
      <c r="C125" s="72" t="s">
        <v>724</v>
      </c>
      <c r="D125" s="80">
        <v>63016</v>
      </c>
      <c r="E125" s="78">
        <v>631240097</v>
      </c>
      <c r="F125" s="37" t="s">
        <v>935</v>
      </c>
      <c r="G125" s="418" t="s">
        <v>130</v>
      </c>
      <c r="H125" s="48">
        <v>10</v>
      </c>
      <c r="I125" s="39">
        <v>13210</v>
      </c>
      <c r="J125" s="227">
        <f t="shared" si="16"/>
        <v>25.98</v>
      </c>
      <c r="K125" s="189"/>
      <c r="L125" s="189">
        <v>25.98</v>
      </c>
      <c r="M125" s="189"/>
      <c r="N125" s="189"/>
      <c r="O125" s="189"/>
      <c r="P125" s="110" t="s">
        <v>131</v>
      </c>
    </row>
    <row r="126" spans="1:21" x14ac:dyDescent="0.2">
      <c r="A126" s="36">
        <v>120</v>
      </c>
      <c r="B126" s="276" t="s">
        <v>956</v>
      </c>
      <c r="C126" s="72" t="s">
        <v>724</v>
      </c>
      <c r="D126" s="80">
        <v>63016</v>
      </c>
      <c r="E126" s="78">
        <v>631240096</v>
      </c>
      <c r="F126" s="37" t="s">
        <v>935</v>
      </c>
      <c r="G126" s="418" t="s">
        <v>130</v>
      </c>
      <c r="H126" s="48">
        <v>10</v>
      </c>
      <c r="I126" s="39">
        <v>13210</v>
      </c>
      <c r="J126" s="227">
        <f t="shared" si="16"/>
        <v>141.96</v>
      </c>
      <c r="K126" s="189"/>
      <c r="L126" s="189">
        <v>141.96</v>
      </c>
      <c r="M126" s="189"/>
      <c r="N126" s="189"/>
      <c r="O126" s="189"/>
      <c r="P126" s="110" t="s">
        <v>131</v>
      </c>
      <c r="R126" s="25"/>
      <c r="U126" s="318"/>
    </row>
    <row r="127" spans="1:21" x14ac:dyDescent="0.2">
      <c r="A127" s="36">
        <v>121</v>
      </c>
      <c r="B127" s="276" t="s">
        <v>957</v>
      </c>
      <c r="C127" s="72" t="s">
        <v>409</v>
      </c>
      <c r="D127" s="80">
        <v>63016</v>
      </c>
      <c r="E127" s="78">
        <v>631240095</v>
      </c>
      <c r="F127" s="37" t="s">
        <v>935</v>
      </c>
      <c r="G127" s="418" t="s">
        <v>130</v>
      </c>
      <c r="H127" s="48">
        <v>10</v>
      </c>
      <c r="I127" s="39">
        <v>13210</v>
      </c>
      <c r="J127" s="227">
        <f t="shared" si="16"/>
        <v>249.73</v>
      </c>
      <c r="K127" s="189"/>
      <c r="L127" s="189">
        <v>249.73</v>
      </c>
      <c r="M127" s="189"/>
      <c r="N127" s="189"/>
      <c r="O127" s="189"/>
      <c r="P127" s="110" t="s">
        <v>131</v>
      </c>
    </row>
    <row r="128" spans="1:21" x14ac:dyDescent="0.2">
      <c r="A128" s="36">
        <v>122</v>
      </c>
      <c r="B128" s="276" t="s">
        <v>958</v>
      </c>
      <c r="C128" s="72" t="s">
        <v>724</v>
      </c>
      <c r="D128" s="80">
        <v>63016</v>
      </c>
      <c r="E128" s="78">
        <v>631240094</v>
      </c>
      <c r="F128" s="37" t="s">
        <v>935</v>
      </c>
      <c r="G128" s="418" t="s">
        <v>130</v>
      </c>
      <c r="H128" s="48">
        <v>10</v>
      </c>
      <c r="I128" s="39">
        <v>13210</v>
      </c>
      <c r="J128" s="227">
        <f t="shared" si="16"/>
        <v>30.25</v>
      </c>
      <c r="K128" s="189"/>
      <c r="L128" s="189">
        <v>30.25</v>
      </c>
      <c r="M128" s="189"/>
      <c r="N128" s="189"/>
      <c r="O128" s="189"/>
      <c r="P128" s="110" t="s">
        <v>131</v>
      </c>
    </row>
    <row r="129" spans="1:23" x14ac:dyDescent="0.2">
      <c r="A129" s="36">
        <v>123</v>
      </c>
      <c r="B129" s="276" t="s">
        <v>959</v>
      </c>
      <c r="C129" s="72" t="s">
        <v>724</v>
      </c>
      <c r="D129" s="80">
        <v>63016</v>
      </c>
      <c r="E129" s="78">
        <v>631240093</v>
      </c>
      <c r="F129" s="37" t="s">
        <v>935</v>
      </c>
      <c r="G129" s="418" t="s">
        <v>130</v>
      </c>
      <c r="H129" s="48">
        <v>10</v>
      </c>
      <c r="I129" s="39">
        <v>13210</v>
      </c>
      <c r="J129" s="227">
        <f t="shared" si="16"/>
        <v>3.7</v>
      </c>
      <c r="K129" s="189"/>
      <c r="L129" s="189">
        <v>3.7</v>
      </c>
      <c r="M129" s="189"/>
      <c r="N129" s="189"/>
      <c r="O129" s="189"/>
      <c r="P129" s="110" t="s">
        <v>131</v>
      </c>
    </row>
    <row r="130" spans="1:23" x14ac:dyDescent="0.2">
      <c r="A130" s="36">
        <v>124</v>
      </c>
      <c r="B130" s="276" t="s">
        <v>960</v>
      </c>
      <c r="C130" s="72" t="s">
        <v>626</v>
      </c>
      <c r="D130" s="80">
        <v>63016</v>
      </c>
      <c r="E130" s="78">
        <v>631240092</v>
      </c>
      <c r="F130" s="37" t="s">
        <v>935</v>
      </c>
      <c r="G130" s="418" t="s">
        <v>130</v>
      </c>
      <c r="H130" s="48">
        <v>10</v>
      </c>
      <c r="I130" s="39">
        <v>13210</v>
      </c>
      <c r="J130" s="227">
        <f t="shared" si="16"/>
        <v>80.86</v>
      </c>
      <c r="K130" s="189"/>
      <c r="L130" s="189">
        <v>80.86</v>
      </c>
      <c r="M130" s="189"/>
      <c r="N130" s="189"/>
      <c r="O130" s="189"/>
      <c r="P130" s="110" t="s">
        <v>131</v>
      </c>
    </row>
    <row r="131" spans="1:23" x14ac:dyDescent="0.2">
      <c r="A131" s="36">
        <v>125</v>
      </c>
      <c r="B131" s="276" t="s">
        <v>961</v>
      </c>
      <c r="C131" s="72" t="s">
        <v>595</v>
      </c>
      <c r="D131" s="80">
        <v>63016</v>
      </c>
      <c r="E131" s="78">
        <v>631240111</v>
      </c>
      <c r="F131" s="37" t="s">
        <v>935</v>
      </c>
      <c r="G131" s="418" t="s">
        <v>130</v>
      </c>
      <c r="H131" s="48">
        <v>10</v>
      </c>
      <c r="I131" s="39">
        <v>13210</v>
      </c>
      <c r="J131" s="227">
        <f t="shared" si="16"/>
        <v>74.95</v>
      </c>
      <c r="K131" s="189"/>
      <c r="L131" s="189">
        <v>74.95</v>
      </c>
      <c r="M131" s="189"/>
      <c r="N131" s="189"/>
      <c r="O131" s="189"/>
      <c r="P131" s="110" t="s">
        <v>131</v>
      </c>
    </row>
    <row r="132" spans="1:23" x14ac:dyDescent="0.2">
      <c r="A132" s="36">
        <v>126</v>
      </c>
      <c r="B132" s="276" t="s">
        <v>962</v>
      </c>
      <c r="C132" s="72" t="s">
        <v>789</v>
      </c>
      <c r="D132" s="80">
        <v>63016</v>
      </c>
      <c r="E132" s="78">
        <v>631240090</v>
      </c>
      <c r="F132" s="37" t="s">
        <v>935</v>
      </c>
      <c r="G132" s="418" t="s">
        <v>130</v>
      </c>
      <c r="H132" s="48">
        <v>10</v>
      </c>
      <c r="I132" s="39">
        <v>13210</v>
      </c>
      <c r="J132" s="227">
        <f t="shared" si="16"/>
        <v>210.17</v>
      </c>
      <c r="K132" s="189"/>
      <c r="L132" s="189">
        <v>210.17</v>
      </c>
      <c r="M132" s="189"/>
      <c r="N132" s="189"/>
      <c r="O132" s="189"/>
      <c r="P132" s="110" t="s">
        <v>131</v>
      </c>
    </row>
    <row r="133" spans="1:23" x14ac:dyDescent="0.2">
      <c r="A133" s="36">
        <v>127</v>
      </c>
      <c r="B133" s="276" t="s">
        <v>963</v>
      </c>
      <c r="C133" s="189" t="s">
        <v>595</v>
      </c>
      <c r="D133" s="80">
        <v>63016</v>
      </c>
      <c r="E133" s="78">
        <v>631240108</v>
      </c>
      <c r="F133" s="37" t="s">
        <v>935</v>
      </c>
      <c r="G133" s="418" t="s">
        <v>130</v>
      </c>
      <c r="H133" s="48">
        <v>10</v>
      </c>
      <c r="I133" s="39">
        <v>13210</v>
      </c>
      <c r="J133" s="227">
        <f t="shared" si="16"/>
        <v>19.940000000000001</v>
      </c>
      <c r="K133" s="189"/>
      <c r="L133" s="189">
        <v>19.940000000000001</v>
      </c>
      <c r="M133" s="189"/>
      <c r="N133" s="189"/>
      <c r="O133" s="189"/>
      <c r="P133" s="110" t="s">
        <v>131</v>
      </c>
    </row>
    <row r="134" spans="1:23" x14ac:dyDescent="0.2">
      <c r="A134" s="36">
        <v>128</v>
      </c>
      <c r="B134" s="276" t="s">
        <v>964</v>
      </c>
      <c r="C134" s="189" t="s">
        <v>595</v>
      </c>
      <c r="D134" s="80">
        <v>63016</v>
      </c>
      <c r="E134" s="78">
        <v>631240109</v>
      </c>
      <c r="F134" s="37" t="s">
        <v>935</v>
      </c>
      <c r="G134" s="418" t="s">
        <v>130</v>
      </c>
      <c r="H134" s="48">
        <v>10</v>
      </c>
      <c r="I134" s="39">
        <v>13210</v>
      </c>
      <c r="J134" s="227">
        <f t="shared" si="16"/>
        <v>73.739999999999995</v>
      </c>
      <c r="K134" s="189"/>
      <c r="L134" s="189">
        <v>73.739999999999995</v>
      </c>
      <c r="M134" s="189"/>
      <c r="N134" s="189"/>
      <c r="O134" s="189"/>
      <c r="P134" s="110" t="s">
        <v>131</v>
      </c>
    </row>
    <row r="135" spans="1:23" x14ac:dyDescent="0.2">
      <c r="A135" s="36">
        <v>129</v>
      </c>
      <c r="B135" s="276" t="s">
        <v>965</v>
      </c>
      <c r="C135" s="189" t="s">
        <v>595</v>
      </c>
      <c r="D135" s="80">
        <v>63016</v>
      </c>
      <c r="E135" s="78">
        <v>631240110</v>
      </c>
      <c r="F135" s="37" t="s">
        <v>935</v>
      </c>
      <c r="G135" s="418" t="s">
        <v>130</v>
      </c>
      <c r="H135" s="48">
        <v>10</v>
      </c>
      <c r="I135" s="39">
        <v>13210</v>
      </c>
      <c r="J135" s="227">
        <f t="shared" si="16"/>
        <v>40.39</v>
      </c>
      <c r="K135" s="189"/>
      <c r="L135" s="189">
        <v>40.39</v>
      </c>
      <c r="M135" s="189"/>
      <c r="N135" s="189"/>
      <c r="O135" s="189"/>
      <c r="P135" s="110" t="s">
        <v>131</v>
      </c>
    </row>
    <row r="136" spans="1:23" x14ac:dyDescent="0.2">
      <c r="A136" s="36">
        <v>130</v>
      </c>
      <c r="B136" s="276" t="s">
        <v>966</v>
      </c>
      <c r="C136" s="189" t="s">
        <v>658</v>
      </c>
      <c r="D136" s="80">
        <v>63016</v>
      </c>
      <c r="E136" s="78">
        <v>631240102</v>
      </c>
      <c r="F136" s="37" t="s">
        <v>935</v>
      </c>
      <c r="G136" s="418" t="s">
        <v>130</v>
      </c>
      <c r="H136" s="48">
        <v>10</v>
      </c>
      <c r="I136" s="39">
        <v>13210</v>
      </c>
      <c r="J136" s="227">
        <f t="shared" si="16"/>
        <v>17.88</v>
      </c>
      <c r="K136" s="189"/>
      <c r="L136" s="189">
        <v>17.88</v>
      </c>
      <c r="M136" s="189"/>
      <c r="N136" s="189"/>
      <c r="O136" s="189"/>
      <c r="P136" s="110" t="s">
        <v>131</v>
      </c>
    </row>
    <row r="137" spans="1:23" x14ac:dyDescent="0.2">
      <c r="A137" s="36">
        <v>131</v>
      </c>
      <c r="B137" s="276" t="s">
        <v>967</v>
      </c>
      <c r="C137" s="189" t="s">
        <v>626</v>
      </c>
      <c r="D137" s="80">
        <v>63438</v>
      </c>
      <c r="E137" s="78">
        <v>631240131</v>
      </c>
      <c r="F137" s="37" t="s">
        <v>935</v>
      </c>
      <c r="G137" s="77" t="s">
        <v>317</v>
      </c>
      <c r="H137" s="48">
        <v>10</v>
      </c>
      <c r="I137" s="39">
        <v>13230</v>
      </c>
      <c r="J137" s="227">
        <f t="shared" si="16"/>
        <v>29.04</v>
      </c>
      <c r="K137" s="189"/>
      <c r="L137" s="189">
        <v>29.04</v>
      </c>
      <c r="M137" s="189"/>
      <c r="N137" s="189"/>
      <c r="O137" s="189"/>
      <c r="P137" s="110" t="s">
        <v>126</v>
      </c>
    </row>
    <row r="138" spans="1:23" x14ac:dyDescent="0.2">
      <c r="A138" s="36">
        <v>132</v>
      </c>
      <c r="B138" s="276" t="s">
        <v>968</v>
      </c>
      <c r="C138" s="72" t="s">
        <v>626</v>
      </c>
      <c r="D138" s="80">
        <v>63448</v>
      </c>
      <c r="E138" s="78">
        <v>631240130</v>
      </c>
      <c r="F138" s="37" t="s">
        <v>935</v>
      </c>
      <c r="G138" s="77" t="s">
        <v>317</v>
      </c>
      <c r="H138" s="48">
        <v>10</v>
      </c>
      <c r="I138" s="39">
        <v>13230</v>
      </c>
      <c r="J138" s="227">
        <f t="shared" si="16"/>
        <v>29.03</v>
      </c>
      <c r="K138" s="189"/>
      <c r="L138" s="189">
        <v>29.03</v>
      </c>
      <c r="M138" s="189"/>
      <c r="N138" s="189"/>
      <c r="O138" s="189"/>
      <c r="P138" s="110" t="s">
        <v>126</v>
      </c>
    </row>
    <row r="139" spans="1:23" x14ac:dyDescent="0.2">
      <c r="A139" s="36">
        <v>133</v>
      </c>
      <c r="B139" s="276" t="s">
        <v>969</v>
      </c>
      <c r="C139" s="72" t="s">
        <v>626</v>
      </c>
      <c r="D139" s="80">
        <v>63469</v>
      </c>
      <c r="E139" s="78">
        <v>631240129</v>
      </c>
      <c r="F139" s="37" t="s">
        <v>935</v>
      </c>
      <c r="G139" s="77" t="s">
        <v>317</v>
      </c>
      <c r="H139" s="48">
        <v>10</v>
      </c>
      <c r="I139" s="39">
        <v>13230</v>
      </c>
      <c r="J139" s="227">
        <f t="shared" si="16"/>
        <v>29.04</v>
      </c>
      <c r="K139" s="189"/>
      <c r="L139" s="189">
        <v>29.04</v>
      </c>
      <c r="M139" s="189"/>
      <c r="N139" s="189"/>
      <c r="O139" s="189"/>
      <c r="P139" s="110" t="s">
        <v>126</v>
      </c>
    </row>
    <row r="140" spans="1:23" x14ac:dyDescent="0.2">
      <c r="A140" s="36">
        <v>134</v>
      </c>
      <c r="B140" s="276" t="s">
        <v>970</v>
      </c>
      <c r="C140" s="72" t="s">
        <v>626</v>
      </c>
      <c r="D140" s="80">
        <v>63484</v>
      </c>
      <c r="E140" s="78">
        <v>631240128</v>
      </c>
      <c r="F140" s="37" t="s">
        <v>935</v>
      </c>
      <c r="G140" s="77" t="s">
        <v>317</v>
      </c>
      <c r="H140" s="48">
        <v>10</v>
      </c>
      <c r="I140" s="39">
        <v>13230</v>
      </c>
      <c r="J140" s="227">
        <f t="shared" si="16"/>
        <v>43.56</v>
      </c>
      <c r="K140" s="189"/>
      <c r="L140" s="189">
        <v>43.56</v>
      </c>
      <c r="M140" s="189"/>
      <c r="N140" s="189"/>
      <c r="O140" s="189"/>
      <c r="P140" s="110" t="s">
        <v>126</v>
      </c>
    </row>
    <row r="141" spans="1:23" x14ac:dyDescent="0.2">
      <c r="A141" s="36">
        <v>135</v>
      </c>
      <c r="B141" s="276" t="s">
        <v>971</v>
      </c>
      <c r="C141" s="72" t="s">
        <v>626</v>
      </c>
      <c r="D141" s="80">
        <v>63504</v>
      </c>
      <c r="E141" s="78">
        <v>631240127</v>
      </c>
      <c r="F141" s="37" t="s">
        <v>935</v>
      </c>
      <c r="G141" s="77" t="s">
        <v>317</v>
      </c>
      <c r="H141" s="48">
        <v>10</v>
      </c>
      <c r="I141" s="39">
        <v>13230</v>
      </c>
      <c r="J141" s="227">
        <f t="shared" si="16"/>
        <v>43.56</v>
      </c>
      <c r="K141" s="189"/>
      <c r="L141" s="189">
        <v>43.56</v>
      </c>
      <c r="M141" s="189"/>
      <c r="N141" s="189"/>
      <c r="O141" s="189"/>
      <c r="P141" s="110" t="s">
        <v>126</v>
      </c>
    </row>
    <row r="142" spans="1:23" x14ac:dyDescent="0.2">
      <c r="A142" s="36">
        <v>136</v>
      </c>
      <c r="B142" s="276" t="s">
        <v>972</v>
      </c>
      <c r="C142" s="72" t="s">
        <v>626</v>
      </c>
      <c r="D142" s="80">
        <v>63519</v>
      </c>
      <c r="E142" s="78">
        <v>631240126</v>
      </c>
      <c r="F142" s="37" t="s">
        <v>935</v>
      </c>
      <c r="G142" s="77" t="s">
        <v>317</v>
      </c>
      <c r="H142" s="48">
        <v>10</v>
      </c>
      <c r="I142" s="39">
        <v>13230</v>
      </c>
      <c r="J142" s="227">
        <f t="shared" si="16"/>
        <v>29.04</v>
      </c>
      <c r="K142" s="189"/>
      <c r="L142" s="189">
        <v>29.04</v>
      </c>
      <c r="M142" s="189"/>
      <c r="N142" s="189"/>
      <c r="O142" s="189"/>
      <c r="P142" s="110" t="s">
        <v>126</v>
      </c>
    </row>
    <row r="143" spans="1:23" x14ac:dyDescent="0.2">
      <c r="A143" s="36">
        <v>137</v>
      </c>
      <c r="B143" s="276" t="s">
        <v>973</v>
      </c>
      <c r="C143" s="72" t="s">
        <v>626</v>
      </c>
      <c r="D143" s="80">
        <v>63536</v>
      </c>
      <c r="E143" s="78">
        <v>631240125</v>
      </c>
      <c r="F143" s="37" t="s">
        <v>935</v>
      </c>
      <c r="G143" s="77" t="s">
        <v>317</v>
      </c>
      <c r="H143" s="48">
        <v>10</v>
      </c>
      <c r="I143" s="39">
        <v>13230</v>
      </c>
      <c r="J143" s="227">
        <f t="shared" si="16"/>
        <v>159.72</v>
      </c>
      <c r="K143" s="189"/>
      <c r="L143" s="189">
        <v>159.72</v>
      </c>
      <c r="M143" s="189"/>
      <c r="N143" s="189"/>
      <c r="O143" s="189"/>
      <c r="P143" s="110" t="s">
        <v>126</v>
      </c>
      <c r="W143" s="344"/>
    </row>
    <row r="144" spans="1:23" x14ac:dyDescent="0.2">
      <c r="A144" s="36">
        <v>138</v>
      </c>
      <c r="B144" s="276" t="s">
        <v>974</v>
      </c>
      <c r="C144" s="72" t="s">
        <v>626</v>
      </c>
      <c r="D144" s="80">
        <v>63547</v>
      </c>
      <c r="E144" s="78">
        <v>631240124</v>
      </c>
      <c r="F144" s="37" t="s">
        <v>935</v>
      </c>
      <c r="G144" s="77" t="s">
        <v>317</v>
      </c>
      <c r="H144" s="48">
        <v>10</v>
      </c>
      <c r="I144" s="39">
        <v>13230</v>
      </c>
      <c r="J144" s="227">
        <f t="shared" si="16"/>
        <v>14.52</v>
      </c>
      <c r="K144" s="189"/>
      <c r="L144" s="189">
        <v>14.52</v>
      </c>
      <c r="M144" s="189"/>
      <c r="N144" s="189"/>
      <c r="O144" s="189"/>
      <c r="P144" s="110" t="s">
        <v>126</v>
      </c>
      <c r="W144" s="344"/>
    </row>
    <row r="145" spans="1:23" x14ac:dyDescent="0.2">
      <c r="A145" s="36">
        <v>139</v>
      </c>
      <c r="B145" s="276" t="s">
        <v>975</v>
      </c>
      <c r="C145" s="72" t="s">
        <v>626</v>
      </c>
      <c r="D145" s="80">
        <v>63572</v>
      </c>
      <c r="E145" s="76">
        <v>631240123</v>
      </c>
      <c r="F145" s="37" t="s">
        <v>935</v>
      </c>
      <c r="G145" s="77" t="s">
        <v>317</v>
      </c>
      <c r="H145" s="48">
        <v>10</v>
      </c>
      <c r="I145" s="39">
        <v>13230</v>
      </c>
      <c r="J145" s="227">
        <f t="shared" si="16"/>
        <v>87.12</v>
      </c>
      <c r="K145" s="192"/>
      <c r="L145" s="192">
        <v>87.12</v>
      </c>
      <c r="M145" s="192"/>
      <c r="N145" s="193"/>
      <c r="O145" s="196"/>
      <c r="P145" s="110" t="s">
        <v>126</v>
      </c>
      <c r="W145" s="344"/>
    </row>
    <row r="146" spans="1:23" x14ac:dyDescent="0.2">
      <c r="A146" s="36">
        <v>140</v>
      </c>
      <c r="B146" s="276" t="s">
        <v>976</v>
      </c>
      <c r="C146" s="72" t="s">
        <v>626</v>
      </c>
      <c r="D146" s="80">
        <v>63578</v>
      </c>
      <c r="E146" s="76">
        <v>631240122</v>
      </c>
      <c r="F146" s="37" t="s">
        <v>935</v>
      </c>
      <c r="G146" s="77" t="s">
        <v>317</v>
      </c>
      <c r="H146" s="48">
        <v>10</v>
      </c>
      <c r="I146" s="39">
        <v>13230</v>
      </c>
      <c r="J146" s="227">
        <f t="shared" si="16"/>
        <v>58.06</v>
      </c>
      <c r="K146" s="189"/>
      <c r="L146" s="189">
        <v>58.06</v>
      </c>
      <c r="M146" s="189"/>
      <c r="N146" s="189"/>
      <c r="O146" s="189"/>
      <c r="P146" s="110" t="s">
        <v>126</v>
      </c>
      <c r="W146" s="344"/>
    </row>
    <row r="147" spans="1:23" x14ac:dyDescent="0.2">
      <c r="A147" s="36">
        <v>141</v>
      </c>
      <c r="B147" s="276" t="s">
        <v>977</v>
      </c>
      <c r="C147" s="72" t="s">
        <v>626</v>
      </c>
      <c r="D147" s="80">
        <v>63586</v>
      </c>
      <c r="E147" s="78">
        <v>631240121</v>
      </c>
      <c r="F147" s="37" t="s">
        <v>935</v>
      </c>
      <c r="G147" s="77" t="s">
        <v>317</v>
      </c>
      <c r="H147" s="48">
        <v>10</v>
      </c>
      <c r="I147" s="39">
        <v>13230</v>
      </c>
      <c r="J147" s="227">
        <f t="shared" si="16"/>
        <v>87.12</v>
      </c>
      <c r="K147" s="189"/>
      <c r="L147" s="189">
        <v>87.12</v>
      </c>
      <c r="M147" s="189"/>
      <c r="N147" s="189"/>
      <c r="O147" s="189"/>
      <c r="P147" s="110" t="s">
        <v>126</v>
      </c>
      <c r="W147" s="344"/>
    </row>
    <row r="148" spans="1:23" x14ac:dyDescent="0.2">
      <c r="A148" s="36">
        <v>142</v>
      </c>
      <c r="B148" s="276" t="s">
        <v>978</v>
      </c>
      <c r="C148" s="72" t="s">
        <v>626</v>
      </c>
      <c r="D148" s="80">
        <v>63595</v>
      </c>
      <c r="E148" s="78">
        <v>631240120</v>
      </c>
      <c r="F148" s="37" t="s">
        <v>935</v>
      </c>
      <c r="G148" s="77" t="s">
        <v>317</v>
      </c>
      <c r="H148" s="48">
        <v>10</v>
      </c>
      <c r="I148" s="39">
        <v>13230</v>
      </c>
      <c r="J148" s="227">
        <f t="shared" si="16"/>
        <v>14.52</v>
      </c>
      <c r="K148" s="189"/>
      <c r="L148" s="189">
        <v>14.52</v>
      </c>
      <c r="M148" s="189"/>
      <c r="N148" s="189"/>
      <c r="O148" s="189"/>
      <c r="P148" s="110" t="s">
        <v>126</v>
      </c>
    </row>
    <row r="149" spans="1:23" x14ac:dyDescent="0.2">
      <c r="A149" s="36">
        <v>143</v>
      </c>
      <c r="B149" s="276" t="s">
        <v>981</v>
      </c>
      <c r="C149" s="72" t="s">
        <v>686</v>
      </c>
      <c r="D149" s="80">
        <v>63650</v>
      </c>
      <c r="E149" s="78">
        <v>631240158</v>
      </c>
      <c r="F149" s="37" t="s">
        <v>935</v>
      </c>
      <c r="G149" s="77" t="s">
        <v>335</v>
      </c>
      <c r="H149" s="48">
        <v>10</v>
      </c>
      <c r="I149" s="39">
        <v>13250</v>
      </c>
      <c r="J149" s="227">
        <f t="shared" si="16"/>
        <v>15.99</v>
      </c>
      <c r="K149" s="189"/>
      <c r="L149" s="189">
        <v>15.99</v>
      </c>
      <c r="M149" s="189"/>
      <c r="N149" s="189"/>
      <c r="O149" s="189"/>
      <c r="P149" s="110" t="s">
        <v>284</v>
      </c>
    </row>
    <row r="150" spans="1:23" x14ac:dyDescent="0.2">
      <c r="A150" s="36">
        <v>144</v>
      </c>
      <c r="B150" s="276" t="s">
        <v>984</v>
      </c>
      <c r="C150" s="72" t="s">
        <v>686</v>
      </c>
      <c r="D150" s="80">
        <v>63667</v>
      </c>
      <c r="E150" s="78">
        <v>631240155</v>
      </c>
      <c r="F150" s="37" t="s">
        <v>935</v>
      </c>
      <c r="G150" s="77" t="s">
        <v>335</v>
      </c>
      <c r="H150" s="48">
        <v>10</v>
      </c>
      <c r="I150" s="39">
        <v>13250</v>
      </c>
      <c r="J150" s="227">
        <f t="shared" si="16"/>
        <v>19.32</v>
      </c>
      <c r="K150" s="189"/>
      <c r="L150" s="189">
        <v>19.32</v>
      </c>
      <c r="M150" s="189"/>
      <c r="N150" s="189"/>
      <c r="O150" s="189"/>
      <c r="P150" s="110" t="s">
        <v>284</v>
      </c>
    </row>
    <row r="151" spans="1:23" x14ac:dyDescent="0.2">
      <c r="A151" s="36">
        <v>145</v>
      </c>
      <c r="B151" s="276" t="s">
        <v>985</v>
      </c>
      <c r="C151" s="72" t="s">
        <v>686</v>
      </c>
      <c r="D151" s="80">
        <v>63675</v>
      </c>
      <c r="E151" s="78">
        <v>631240154</v>
      </c>
      <c r="F151" s="37" t="s">
        <v>935</v>
      </c>
      <c r="G151" s="77" t="s">
        <v>335</v>
      </c>
      <c r="H151" s="48">
        <v>10</v>
      </c>
      <c r="I151" s="39">
        <v>13250</v>
      </c>
      <c r="J151" s="227">
        <f t="shared" si="16"/>
        <v>13.99</v>
      </c>
      <c r="K151" s="189"/>
      <c r="L151" s="189">
        <v>13.99</v>
      </c>
      <c r="M151" s="189"/>
      <c r="N151" s="189"/>
      <c r="O151" s="189"/>
      <c r="P151" s="110" t="s">
        <v>284</v>
      </c>
    </row>
    <row r="152" spans="1:23" x14ac:dyDescent="0.2">
      <c r="A152" s="36">
        <v>146</v>
      </c>
      <c r="B152" s="276" t="s">
        <v>986</v>
      </c>
      <c r="C152" s="72" t="s">
        <v>686</v>
      </c>
      <c r="D152" s="80">
        <v>63677</v>
      </c>
      <c r="E152" s="78">
        <v>631240153</v>
      </c>
      <c r="F152" s="37" t="s">
        <v>935</v>
      </c>
      <c r="G152" s="77" t="s">
        <v>335</v>
      </c>
      <c r="H152" s="48">
        <v>10</v>
      </c>
      <c r="I152" s="39">
        <v>13250</v>
      </c>
      <c r="J152" s="227">
        <f t="shared" si="16"/>
        <v>12.99</v>
      </c>
      <c r="K152" s="189"/>
      <c r="L152" s="189">
        <v>12.99</v>
      </c>
      <c r="M152" s="189"/>
      <c r="N152" s="189"/>
      <c r="O152" s="189"/>
      <c r="P152" s="110" t="s">
        <v>284</v>
      </c>
      <c r="R152" s="25"/>
      <c r="S152" s="25"/>
    </row>
    <row r="153" spans="1:23" x14ac:dyDescent="0.2">
      <c r="A153" s="36">
        <v>147</v>
      </c>
      <c r="B153" s="276" t="s">
        <v>354</v>
      </c>
      <c r="C153" s="72" t="s">
        <v>626</v>
      </c>
      <c r="D153" s="80">
        <v>63698</v>
      </c>
      <c r="E153" s="78">
        <v>631240150</v>
      </c>
      <c r="F153" s="37" t="s">
        <v>990</v>
      </c>
      <c r="G153" s="77" t="s">
        <v>574</v>
      </c>
      <c r="H153" s="48">
        <v>10</v>
      </c>
      <c r="I153" s="39">
        <v>13220</v>
      </c>
      <c r="J153" s="227">
        <f t="shared" si="16"/>
        <v>15.1</v>
      </c>
      <c r="K153" s="189"/>
      <c r="L153" s="189">
        <v>15.1</v>
      </c>
      <c r="M153" s="189"/>
      <c r="N153" s="189"/>
      <c r="O153" s="189"/>
      <c r="P153" s="299" t="s">
        <v>575</v>
      </c>
    </row>
    <row r="154" spans="1:23" x14ac:dyDescent="0.2">
      <c r="A154" s="36">
        <v>148</v>
      </c>
      <c r="B154" s="276" t="s">
        <v>582</v>
      </c>
      <c r="C154" s="72" t="s">
        <v>626</v>
      </c>
      <c r="D154" s="80">
        <v>63711</v>
      </c>
      <c r="E154" s="78">
        <v>631240148</v>
      </c>
      <c r="F154" s="37" t="s">
        <v>990</v>
      </c>
      <c r="G154" s="77" t="s">
        <v>574</v>
      </c>
      <c r="H154" s="48">
        <v>10</v>
      </c>
      <c r="I154" s="39">
        <v>13220</v>
      </c>
      <c r="J154" s="227">
        <f t="shared" si="16"/>
        <v>17.5</v>
      </c>
      <c r="K154" s="189"/>
      <c r="L154" s="189">
        <v>17.5</v>
      </c>
      <c r="M154" s="189"/>
      <c r="N154" s="189"/>
      <c r="O154" s="189"/>
      <c r="P154" s="299" t="s">
        <v>575</v>
      </c>
    </row>
    <row r="155" spans="1:23" x14ac:dyDescent="0.2">
      <c r="A155" s="36">
        <v>149</v>
      </c>
      <c r="B155" s="276" t="s">
        <v>584</v>
      </c>
      <c r="C155" s="72" t="s">
        <v>626</v>
      </c>
      <c r="D155" s="80">
        <v>63715</v>
      </c>
      <c r="E155" s="78">
        <v>631240147</v>
      </c>
      <c r="F155" s="37" t="s">
        <v>990</v>
      </c>
      <c r="G155" s="77" t="s">
        <v>574</v>
      </c>
      <c r="H155" s="48">
        <v>10</v>
      </c>
      <c r="I155" s="39">
        <v>13220</v>
      </c>
      <c r="J155" s="227">
        <f t="shared" si="16"/>
        <v>7.12</v>
      </c>
      <c r="K155" s="189"/>
      <c r="L155" s="189">
        <v>7.12</v>
      </c>
      <c r="M155" s="189"/>
      <c r="N155" s="189"/>
      <c r="O155" s="189"/>
      <c r="P155" s="299" t="s">
        <v>575</v>
      </c>
    </row>
    <row r="156" spans="1:23" x14ac:dyDescent="0.2">
      <c r="A156" s="36">
        <v>150</v>
      </c>
      <c r="B156" s="276" t="s">
        <v>992</v>
      </c>
      <c r="C156" s="72" t="s">
        <v>626</v>
      </c>
      <c r="D156" s="80">
        <v>63722</v>
      </c>
      <c r="E156" s="78">
        <v>631240146</v>
      </c>
      <c r="F156" s="37" t="s">
        <v>990</v>
      </c>
      <c r="G156" s="77" t="s">
        <v>574</v>
      </c>
      <c r="H156" s="48">
        <v>10</v>
      </c>
      <c r="I156" s="39">
        <v>13220</v>
      </c>
      <c r="J156" s="227">
        <f t="shared" si="16"/>
        <v>8.64</v>
      </c>
      <c r="K156" s="189"/>
      <c r="L156" s="189">
        <v>8.64</v>
      </c>
      <c r="M156" s="189"/>
      <c r="N156" s="189"/>
      <c r="O156" s="189"/>
      <c r="P156" s="299" t="s">
        <v>575</v>
      </c>
    </row>
    <row r="157" spans="1:23" x14ac:dyDescent="0.2">
      <c r="A157" s="36">
        <v>151</v>
      </c>
      <c r="B157" s="276" t="s">
        <v>580</v>
      </c>
      <c r="C157" s="72" t="s">
        <v>626</v>
      </c>
      <c r="D157" s="80">
        <v>63738</v>
      </c>
      <c r="E157" s="78">
        <v>631240144</v>
      </c>
      <c r="F157" s="37" t="s">
        <v>990</v>
      </c>
      <c r="G157" s="77" t="s">
        <v>574</v>
      </c>
      <c r="H157" s="48">
        <v>10</v>
      </c>
      <c r="I157" s="39">
        <v>13220</v>
      </c>
      <c r="J157" s="227">
        <f t="shared" si="16"/>
        <v>35.159999999999997</v>
      </c>
      <c r="K157" s="189"/>
      <c r="L157" s="189">
        <v>35.159999999999997</v>
      </c>
      <c r="M157" s="189"/>
      <c r="N157" s="189"/>
      <c r="O157" s="189"/>
      <c r="P157" s="299" t="s">
        <v>575</v>
      </c>
    </row>
    <row r="158" spans="1:23" x14ac:dyDescent="0.2">
      <c r="A158" s="36">
        <v>152</v>
      </c>
      <c r="B158" s="276" t="s">
        <v>581</v>
      </c>
      <c r="C158" s="72" t="s">
        <v>626</v>
      </c>
      <c r="D158" s="80">
        <v>63750</v>
      </c>
      <c r="E158" s="78">
        <v>631240143</v>
      </c>
      <c r="F158" s="37" t="s">
        <v>990</v>
      </c>
      <c r="G158" s="77" t="s">
        <v>574</v>
      </c>
      <c r="H158" s="48">
        <v>10</v>
      </c>
      <c r="I158" s="39">
        <v>13220</v>
      </c>
      <c r="J158" s="227">
        <f t="shared" si="16"/>
        <v>85.83</v>
      </c>
      <c r="K158" s="189"/>
      <c r="L158" s="189">
        <v>85.83</v>
      </c>
      <c r="M158" s="189"/>
      <c r="N158" s="189"/>
      <c r="O158" s="189"/>
      <c r="P158" s="299" t="s">
        <v>575</v>
      </c>
    </row>
    <row r="159" spans="1:23" x14ac:dyDescent="0.2">
      <c r="A159" s="36">
        <v>153</v>
      </c>
      <c r="B159" s="276" t="s">
        <v>359</v>
      </c>
      <c r="C159" s="72" t="s">
        <v>626</v>
      </c>
      <c r="D159" s="80">
        <v>63760</v>
      </c>
      <c r="E159" s="78">
        <v>631240140</v>
      </c>
      <c r="F159" s="37" t="s">
        <v>990</v>
      </c>
      <c r="G159" s="77" t="s">
        <v>574</v>
      </c>
      <c r="H159" s="48">
        <v>10</v>
      </c>
      <c r="I159" s="39">
        <v>13220</v>
      </c>
      <c r="J159" s="227">
        <f t="shared" si="16"/>
        <v>15.68</v>
      </c>
      <c r="K159" s="189"/>
      <c r="L159" s="189">
        <v>15.68</v>
      </c>
      <c r="M159" s="189"/>
      <c r="N159" s="189"/>
      <c r="O159" s="189"/>
      <c r="P159" s="299" t="s">
        <v>575</v>
      </c>
    </row>
    <row r="160" spans="1:23" x14ac:dyDescent="0.2">
      <c r="A160" s="36">
        <v>154</v>
      </c>
      <c r="B160" s="276" t="s">
        <v>360</v>
      </c>
      <c r="C160" s="72" t="s">
        <v>626</v>
      </c>
      <c r="D160" s="80">
        <v>63767</v>
      </c>
      <c r="E160" s="78">
        <v>631240139</v>
      </c>
      <c r="F160" s="37" t="s">
        <v>990</v>
      </c>
      <c r="G160" s="77" t="s">
        <v>574</v>
      </c>
      <c r="H160" s="48">
        <v>10</v>
      </c>
      <c r="I160" s="39">
        <v>13220</v>
      </c>
      <c r="J160" s="227">
        <f t="shared" ref="J160" si="17">SUM(K160+L160+M160+N160+O160)</f>
        <v>80.239999999999995</v>
      </c>
      <c r="K160" s="189"/>
      <c r="L160" s="189">
        <v>80.239999999999995</v>
      </c>
      <c r="M160" s="189"/>
      <c r="N160" s="189"/>
      <c r="O160" s="189"/>
      <c r="P160" s="299" t="s">
        <v>575</v>
      </c>
    </row>
    <row r="161" spans="1:21" x14ac:dyDescent="0.2">
      <c r="A161" s="36">
        <v>155</v>
      </c>
      <c r="B161" s="276" t="s">
        <v>361</v>
      </c>
      <c r="C161" s="72" t="s">
        <v>626</v>
      </c>
      <c r="D161" s="80">
        <v>63780</v>
      </c>
      <c r="E161" s="78">
        <v>631240138</v>
      </c>
      <c r="F161" s="37" t="s">
        <v>990</v>
      </c>
      <c r="G161" s="77" t="s">
        <v>574</v>
      </c>
      <c r="H161" s="48">
        <v>10</v>
      </c>
      <c r="I161" s="39">
        <v>13220</v>
      </c>
      <c r="J161" s="227">
        <f t="shared" si="16"/>
        <v>4.72</v>
      </c>
      <c r="K161" s="189"/>
      <c r="L161" s="189">
        <v>4.72</v>
      </c>
      <c r="M161" s="189"/>
      <c r="N161" s="189"/>
      <c r="O161" s="189"/>
      <c r="P161" s="299" t="s">
        <v>575</v>
      </c>
    </row>
    <row r="162" spans="1:21" x14ac:dyDescent="0.2">
      <c r="A162" s="36">
        <v>156</v>
      </c>
      <c r="B162" s="276" t="s">
        <v>363</v>
      </c>
      <c r="C162" s="72" t="s">
        <v>626</v>
      </c>
      <c r="D162" s="80">
        <v>63790</v>
      </c>
      <c r="E162" s="78">
        <v>631240137</v>
      </c>
      <c r="F162" s="37" t="s">
        <v>990</v>
      </c>
      <c r="G162" s="77" t="s">
        <v>574</v>
      </c>
      <c r="H162" s="48">
        <v>10</v>
      </c>
      <c r="I162" s="39">
        <v>13220</v>
      </c>
      <c r="J162" s="227">
        <f t="shared" si="16"/>
        <v>21.9</v>
      </c>
      <c r="K162" s="189"/>
      <c r="L162" s="189">
        <v>21.9</v>
      </c>
      <c r="M162" s="189"/>
      <c r="N162" s="189"/>
      <c r="O162" s="189"/>
      <c r="P162" s="299" t="s">
        <v>575</v>
      </c>
    </row>
    <row r="163" spans="1:21" x14ac:dyDescent="0.2">
      <c r="A163" s="36">
        <v>157</v>
      </c>
      <c r="B163" s="276" t="s">
        <v>364</v>
      </c>
      <c r="C163" s="72" t="s">
        <v>626</v>
      </c>
      <c r="D163" s="80">
        <v>63810</v>
      </c>
      <c r="E163" s="78">
        <v>631240134</v>
      </c>
      <c r="F163" s="37" t="s">
        <v>990</v>
      </c>
      <c r="G163" s="77" t="s">
        <v>574</v>
      </c>
      <c r="H163" s="48">
        <v>10</v>
      </c>
      <c r="I163" s="39">
        <v>13220</v>
      </c>
      <c r="J163" s="227">
        <f t="shared" si="16"/>
        <v>24.3</v>
      </c>
      <c r="K163" s="189"/>
      <c r="L163" s="189">
        <v>24.3</v>
      </c>
      <c r="M163" s="189"/>
      <c r="N163" s="189"/>
      <c r="O163" s="189"/>
      <c r="P163" s="299" t="s">
        <v>575</v>
      </c>
    </row>
    <row r="164" spans="1:21" ht="13.5" thickBot="1" x14ac:dyDescent="0.25">
      <c r="A164" s="36">
        <v>158</v>
      </c>
      <c r="B164" s="276" t="s">
        <v>358</v>
      </c>
      <c r="C164" s="72" t="s">
        <v>626</v>
      </c>
      <c r="D164" s="80">
        <v>63821</v>
      </c>
      <c r="E164" s="78">
        <v>631240141</v>
      </c>
      <c r="F164" s="37" t="s">
        <v>990</v>
      </c>
      <c r="G164" s="77" t="s">
        <v>574</v>
      </c>
      <c r="H164" s="48">
        <v>10</v>
      </c>
      <c r="I164" s="39">
        <v>13220</v>
      </c>
      <c r="J164" s="227">
        <f t="shared" si="16"/>
        <v>25.9</v>
      </c>
      <c r="K164" s="189"/>
      <c r="L164" s="189">
        <v>25.9</v>
      </c>
      <c r="M164" s="189"/>
      <c r="N164" s="189"/>
      <c r="O164" s="189"/>
      <c r="P164" s="299" t="s">
        <v>575</v>
      </c>
    </row>
    <row r="165" spans="1:21" ht="13.5" thickBot="1" x14ac:dyDescent="0.25">
      <c r="A165" s="36">
        <v>159</v>
      </c>
      <c r="B165" s="273" t="s">
        <v>357</v>
      </c>
      <c r="C165" s="43" t="s">
        <v>626</v>
      </c>
      <c r="D165" s="76">
        <v>63826</v>
      </c>
      <c r="E165" s="78">
        <v>631240142</v>
      </c>
      <c r="F165" s="37" t="s">
        <v>990</v>
      </c>
      <c r="G165" s="77" t="s">
        <v>574</v>
      </c>
      <c r="H165" s="48">
        <v>10</v>
      </c>
      <c r="I165" s="39">
        <v>13220</v>
      </c>
      <c r="J165" s="227">
        <f t="shared" si="16"/>
        <v>68.25</v>
      </c>
      <c r="K165" s="189"/>
      <c r="L165" s="189">
        <v>68.25</v>
      </c>
      <c r="M165" s="192"/>
      <c r="N165" s="193"/>
      <c r="O165" s="190"/>
      <c r="P165" s="299" t="s">
        <v>575</v>
      </c>
      <c r="R165" s="443" t="s">
        <v>51</v>
      </c>
      <c r="S165" s="444" t="s">
        <v>52</v>
      </c>
      <c r="T165" s="443" t="s">
        <v>53</v>
      </c>
      <c r="U165" s="445" t="s">
        <v>72</v>
      </c>
    </row>
    <row r="166" spans="1:21" ht="12.75" customHeight="1" x14ac:dyDescent="0.2">
      <c r="A166" s="36">
        <v>160</v>
      </c>
      <c r="B166" s="273" t="s">
        <v>1000</v>
      </c>
      <c r="C166" s="43" t="s">
        <v>626</v>
      </c>
      <c r="D166" s="76">
        <v>64660</v>
      </c>
      <c r="E166" s="78">
        <v>631240089</v>
      </c>
      <c r="F166" s="37" t="s">
        <v>990</v>
      </c>
      <c r="G166" s="77" t="s">
        <v>560</v>
      </c>
      <c r="H166" s="48">
        <v>10</v>
      </c>
      <c r="I166" s="39">
        <v>13780</v>
      </c>
      <c r="J166" s="227">
        <f t="shared" si="16"/>
        <v>18.170000000000002</v>
      </c>
      <c r="K166" s="189"/>
      <c r="L166" s="189"/>
      <c r="M166" s="192">
        <v>18.170000000000002</v>
      </c>
      <c r="N166" s="193"/>
      <c r="O166" s="190"/>
      <c r="P166" s="299" t="s">
        <v>544</v>
      </c>
      <c r="R166" s="344">
        <v>4309.51</v>
      </c>
      <c r="S166" s="344">
        <v>10387.280000000001</v>
      </c>
      <c r="T166" s="344">
        <v>30780.15</v>
      </c>
    </row>
    <row r="167" spans="1:21" ht="12.75" customHeight="1" x14ac:dyDescent="0.2">
      <c r="A167" s="36">
        <v>161</v>
      </c>
      <c r="B167" s="273" t="s">
        <v>1001</v>
      </c>
      <c r="C167" s="43" t="s">
        <v>626</v>
      </c>
      <c r="D167" s="76">
        <v>64670</v>
      </c>
      <c r="E167" s="78">
        <v>631240088</v>
      </c>
      <c r="F167" s="37" t="s">
        <v>990</v>
      </c>
      <c r="G167" s="77" t="s">
        <v>746</v>
      </c>
      <c r="H167" s="48">
        <v>10</v>
      </c>
      <c r="I167" s="39">
        <v>13780</v>
      </c>
      <c r="J167" s="227">
        <f t="shared" si="16"/>
        <v>51.62</v>
      </c>
      <c r="K167" s="189"/>
      <c r="L167" s="189"/>
      <c r="M167" s="192">
        <v>51.62</v>
      </c>
      <c r="N167" s="193"/>
      <c r="O167" s="190"/>
      <c r="P167" s="299" t="s">
        <v>544</v>
      </c>
      <c r="R167" s="345"/>
      <c r="S167" s="344">
        <v>12004.24</v>
      </c>
      <c r="T167" s="344">
        <v>40348.01</v>
      </c>
    </row>
    <row r="168" spans="1:21" ht="12.75" customHeight="1" x14ac:dyDescent="0.2">
      <c r="A168" s="36">
        <v>162</v>
      </c>
      <c r="B168" s="273" t="s">
        <v>1002</v>
      </c>
      <c r="C168" s="43" t="s">
        <v>823</v>
      </c>
      <c r="D168" s="76">
        <v>64682</v>
      </c>
      <c r="E168" s="78">
        <v>631240086</v>
      </c>
      <c r="F168" s="37" t="s">
        <v>990</v>
      </c>
      <c r="G168" s="77" t="s">
        <v>1003</v>
      </c>
      <c r="H168" s="48">
        <v>10</v>
      </c>
      <c r="I168" s="39">
        <v>13610</v>
      </c>
      <c r="J168" s="227">
        <f t="shared" si="16"/>
        <v>54.4</v>
      </c>
      <c r="K168" s="189"/>
      <c r="L168" s="189"/>
      <c r="M168" s="192">
        <v>54.4</v>
      </c>
      <c r="N168" s="193"/>
      <c r="O168" s="190"/>
      <c r="P168" s="299" t="s">
        <v>530</v>
      </c>
      <c r="R168" s="345"/>
      <c r="S168" s="344">
        <v>20570.650000000001</v>
      </c>
      <c r="T168" s="344"/>
    </row>
    <row r="169" spans="1:21" ht="12.75" customHeight="1" x14ac:dyDescent="0.2">
      <c r="A169" s="36">
        <v>163</v>
      </c>
      <c r="B169" s="276" t="s">
        <v>947</v>
      </c>
      <c r="C169" s="72" t="s">
        <v>789</v>
      </c>
      <c r="D169" s="80">
        <v>68634</v>
      </c>
      <c r="E169" s="78">
        <v>631240091</v>
      </c>
      <c r="F169" s="37" t="s">
        <v>1041</v>
      </c>
      <c r="G169" s="418" t="s">
        <v>130</v>
      </c>
      <c r="H169" s="48">
        <v>10</v>
      </c>
      <c r="I169" s="39">
        <v>13210</v>
      </c>
      <c r="J169" s="227">
        <f t="shared" ref="J169:J176" si="18">SUM(K169+L169+M169+N169+O169)</f>
        <v>709.79</v>
      </c>
      <c r="K169" s="189"/>
      <c r="L169" s="189">
        <v>709.79</v>
      </c>
      <c r="M169" s="189"/>
      <c r="N169" s="189"/>
      <c r="O169" s="189"/>
      <c r="P169" s="110" t="s">
        <v>131</v>
      </c>
      <c r="R169" s="345"/>
      <c r="S169" s="344">
        <v>12143.42</v>
      </c>
      <c r="T169" s="344"/>
    </row>
    <row r="170" spans="1:21" ht="12.75" customHeight="1" x14ac:dyDescent="0.2">
      <c r="A170" s="36">
        <v>164</v>
      </c>
      <c r="B170" s="276" t="s">
        <v>980</v>
      </c>
      <c r="C170" s="72" t="s">
        <v>686</v>
      </c>
      <c r="D170" s="80">
        <v>68643</v>
      </c>
      <c r="E170" s="78">
        <v>631240159</v>
      </c>
      <c r="F170" s="37" t="s">
        <v>1041</v>
      </c>
      <c r="G170" s="77" t="s">
        <v>335</v>
      </c>
      <c r="H170" s="48">
        <v>10</v>
      </c>
      <c r="I170" s="39">
        <v>13250</v>
      </c>
      <c r="J170" s="227">
        <f t="shared" si="18"/>
        <v>18.14</v>
      </c>
      <c r="K170" s="189"/>
      <c r="L170" s="189">
        <v>18.14</v>
      </c>
      <c r="M170" s="189"/>
      <c r="N170" s="189"/>
      <c r="O170" s="189"/>
      <c r="P170" s="110" t="s">
        <v>284</v>
      </c>
      <c r="R170" s="345"/>
      <c r="S170" s="344">
        <v>10689.7</v>
      </c>
      <c r="T170" s="344"/>
    </row>
    <row r="171" spans="1:21" ht="12.75" customHeight="1" x14ac:dyDescent="0.2">
      <c r="A171" s="36">
        <v>165</v>
      </c>
      <c r="B171" s="276" t="s">
        <v>982</v>
      </c>
      <c r="C171" s="72" t="s">
        <v>686</v>
      </c>
      <c r="D171" s="80">
        <v>68659</v>
      </c>
      <c r="E171" s="78">
        <v>631240157</v>
      </c>
      <c r="F171" s="37" t="s">
        <v>1041</v>
      </c>
      <c r="G171" s="77" t="s">
        <v>335</v>
      </c>
      <c r="H171" s="48">
        <v>10</v>
      </c>
      <c r="I171" s="39">
        <v>13250</v>
      </c>
      <c r="J171" s="227">
        <f t="shared" si="18"/>
        <v>13.99</v>
      </c>
      <c r="K171" s="189"/>
      <c r="L171" s="189">
        <v>13.99</v>
      </c>
      <c r="M171" s="189"/>
      <c r="N171" s="189"/>
      <c r="O171" s="189"/>
      <c r="P171" s="110" t="s">
        <v>284</v>
      </c>
      <c r="R171" s="345"/>
      <c r="S171" s="344">
        <v>11846.18</v>
      </c>
      <c r="T171" s="345"/>
    </row>
    <row r="172" spans="1:21" ht="12.75" customHeight="1" x14ac:dyDescent="0.2">
      <c r="A172" s="36">
        <v>166</v>
      </c>
      <c r="B172" s="276" t="s">
        <v>983</v>
      </c>
      <c r="C172" s="72" t="s">
        <v>686</v>
      </c>
      <c r="D172" s="80">
        <v>68667</v>
      </c>
      <c r="E172" s="78">
        <v>631240156</v>
      </c>
      <c r="F172" s="37" t="s">
        <v>1041</v>
      </c>
      <c r="G172" s="77" t="s">
        <v>335</v>
      </c>
      <c r="H172" s="48">
        <v>10</v>
      </c>
      <c r="I172" s="39">
        <v>13250</v>
      </c>
      <c r="J172" s="227">
        <f t="shared" si="18"/>
        <v>7.99</v>
      </c>
      <c r="K172" s="189"/>
      <c r="L172" s="189">
        <v>7.99</v>
      </c>
      <c r="M172" s="189"/>
      <c r="N172" s="189"/>
      <c r="O172" s="189"/>
      <c r="P172" s="110" t="s">
        <v>284</v>
      </c>
      <c r="R172" s="345"/>
      <c r="S172" s="344">
        <v>28446.33</v>
      </c>
      <c r="T172" s="345"/>
    </row>
    <row r="173" spans="1:21" x14ac:dyDescent="0.2">
      <c r="A173" s="36">
        <v>167</v>
      </c>
      <c r="B173" s="276" t="s">
        <v>991</v>
      </c>
      <c r="C173" s="72" t="s">
        <v>626</v>
      </c>
      <c r="D173" s="80">
        <v>68679</v>
      </c>
      <c r="E173" s="78">
        <v>631240149</v>
      </c>
      <c r="F173" s="37" t="s">
        <v>1041</v>
      </c>
      <c r="G173" s="77" t="s">
        <v>574</v>
      </c>
      <c r="H173" s="48">
        <v>10</v>
      </c>
      <c r="I173" s="39">
        <v>13220</v>
      </c>
      <c r="J173" s="227">
        <f t="shared" si="18"/>
        <v>21.9</v>
      </c>
      <c r="K173" s="189"/>
      <c r="L173" s="189">
        <v>21.9</v>
      </c>
      <c r="M173" s="189"/>
      <c r="N173" s="189"/>
      <c r="O173" s="189"/>
      <c r="P173" s="299" t="s">
        <v>575</v>
      </c>
      <c r="R173" s="345"/>
      <c r="S173" s="344">
        <v>22019.72</v>
      </c>
      <c r="T173" s="345"/>
    </row>
    <row r="174" spans="1:21" x14ac:dyDescent="0.2">
      <c r="A174" s="36">
        <v>168</v>
      </c>
      <c r="B174" s="276" t="s">
        <v>355</v>
      </c>
      <c r="C174" s="72" t="s">
        <v>626</v>
      </c>
      <c r="D174" s="80">
        <v>68691</v>
      </c>
      <c r="E174" s="78">
        <v>631240145</v>
      </c>
      <c r="F174" s="37" t="s">
        <v>1041</v>
      </c>
      <c r="G174" s="77" t="s">
        <v>574</v>
      </c>
      <c r="H174" s="48">
        <v>10</v>
      </c>
      <c r="I174" s="39">
        <v>13220</v>
      </c>
      <c r="J174" s="227">
        <f t="shared" si="18"/>
        <v>563.20000000000005</v>
      </c>
      <c r="K174" s="189"/>
      <c r="L174" s="189">
        <v>563.20000000000005</v>
      </c>
      <c r="M174" s="189"/>
      <c r="N174" s="189"/>
      <c r="O174" s="189"/>
      <c r="P174" s="299" t="s">
        <v>575</v>
      </c>
      <c r="R174" s="345"/>
      <c r="S174" s="344">
        <v>17003.39</v>
      </c>
      <c r="T174" s="345"/>
    </row>
    <row r="175" spans="1:21" x14ac:dyDescent="0.2">
      <c r="A175" s="36">
        <v>169</v>
      </c>
      <c r="B175" s="276" t="s">
        <v>362</v>
      </c>
      <c r="C175" s="72" t="s">
        <v>626</v>
      </c>
      <c r="D175" s="80">
        <v>68700</v>
      </c>
      <c r="E175" s="78">
        <v>631240136</v>
      </c>
      <c r="F175" s="37" t="s">
        <v>1041</v>
      </c>
      <c r="G175" s="77" t="s">
        <v>574</v>
      </c>
      <c r="H175" s="48">
        <v>10</v>
      </c>
      <c r="I175" s="39">
        <v>13220</v>
      </c>
      <c r="J175" s="227">
        <f t="shared" si="18"/>
        <v>16.3</v>
      </c>
      <c r="K175" s="189"/>
      <c r="L175" s="189">
        <v>16.3</v>
      </c>
      <c r="M175" s="189"/>
      <c r="N175" s="189"/>
      <c r="O175" s="189"/>
      <c r="P175" s="299" t="s">
        <v>575</v>
      </c>
      <c r="R175" s="345"/>
      <c r="S175" s="344">
        <v>47487.06</v>
      </c>
      <c r="T175" s="345"/>
    </row>
    <row r="176" spans="1:21" x14ac:dyDescent="0.2">
      <c r="A176" s="36">
        <v>170</v>
      </c>
      <c r="B176" s="276" t="s">
        <v>583</v>
      </c>
      <c r="C176" s="72" t="s">
        <v>626</v>
      </c>
      <c r="D176" s="80">
        <v>68710</v>
      </c>
      <c r="E176" s="78">
        <v>631240135</v>
      </c>
      <c r="F176" s="37" t="s">
        <v>1041</v>
      </c>
      <c r="G176" s="77" t="s">
        <v>574</v>
      </c>
      <c r="H176" s="48">
        <v>10</v>
      </c>
      <c r="I176" s="39">
        <v>13220</v>
      </c>
      <c r="J176" s="227">
        <f t="shared" si="18"/>
        <v>96.24</v>
      </c>
      <c r="K176" s="189"/>
      <c r="L176" s="189">
        <v>96.24</v>
      </c>
      <c r="M176" s="189"/>
      <c r="N176" s="189"/>
      <c r="O176" s="189"/>
      <c r="P176" s="299" t="s">
        <v>575</v>
      </c>
      <c r="R176" s="345"/>
      <c r="S176" s="344">
        <v>15315.86</v>
      </c>
      <c r="T176" s="345"/>
    </row>
    <row r="177" spans="1:21" x14ac:dyDescent="0.2">
      <c r="A177" s="36">
        <v>171</v>
      </c>
      <c r="B177" s="273" t="s">
        <v>1044</v>
      </c>
      <c r="C177" s="43" t="s">
        <v>1009</v>
      </c>
      <c r="D177" s="76">
        <v>68801</v>
      </c>
      <c r="E177" s="78">
        <v>631240162</v>
      </c>
      <c r="F177" s="37" t="s">
        <v>1041</v>
      </c>
      <c r="G177" s="77" t="s">
        <v>1045</v>
      </c>
      <c r="H177" s="48">
        <v>10</v>
      </c>
      <c r="I177" s="39">
        <v>13310</v>
      </c>
      <c r="J177" s="227">
        <f t="shared" ref="J177:J193" si="19">SUM(K177+L177+M177+N177+O177)</f>
        <v>75</v>
      </c>
      <c r="K177" s="189"/>
      <c r="L177" s="189"/>
      <c r="M177" s="192">
        <v>75</v>
      </c>
      <c r="N177" s="193"/>
      <c r="O177" s="190"/>
      <c r="P177" s="299" t="s">
        <v>278</v>
      </c>
      <c r="R177" s="345"/>
      <c r="S177" s="344">
        <v>12014.16</v>
      </c>
      <c r="T177" s="345"/>
    </row>
    <row r="178" spans="1:21" x14ac:dyDescent="0.2">
      <c r="A178" s="36">
        <v>172</v>
      </c>
      <c r="B178" s="273" t="s">
        <v>1046</v>
      </c>
      <c r="C178" s="43" t="s">
        <v>820</v>
      </c>
      <c r="D178" s="76">
        <v>68812</v>
      </c>
      <c r="E178" s="78">
        <v>631240160</v>
      </c>
      <c r="F178" s="37" t="s">
        <v>1041</v>
      </c>
      <c r="G178" s="418" t="s">
        <v>908</v>
      </c>
      <c r="H178" s="48">
        <v>10</v>
      </c>
      <c r="I178" s="39">
        <v>14310</v>
      </c>
      <c r="J178" s="227">
        <f t="shared" si="19"/>
        <v>159.21</v>
      </c>
      <c r="K178" s="189"/>
      <c r="L178" s="189"/>
      <c r="M178" s="192">
        <v>159.21</v>
      </c>
      <c r="N178" s="193"/>
      <c r="O178" s="190"/>
      <c r="P178" s="299" t="s">
        <v>157</v>
      </c>
      <c r="R178" s="345"/>
      <c r="S178" s="344">
        <v>12899.13</v>
      </c>
      <c r="T178" s="345"/>
    </row>
    <row r="179" spans="1:21" x14ac:dyDescent="0.2">
      <c r="A179" s="36">
        <v>173</v>
      </c>
      <c r="B179" s="273" t="s">
        <v>349</v>
      </c>
      <c r="C179" s="43" t="s">
        <v>626</v>
      </c>
      <c r="D179" s="76">
        <v>69134</v>
      </c>
      <c r="E179" s="78">
        <v>631240163</v>
      </c>
      <c r="F179" s="37" t="s">
        <v>1041</v>
      </c>
      <c r="G179" s="77" t="s">
        <v>574</v>
      </c>
      <c r="H179" s="48">
        <v>10</v>
      </c>
      <c r="I179" s="39">
        <v>13220</v>
      </c>
      <c r="J179" s="227">
        <f t="shared" si="19"/>
        <v>6.15</v>
      </c>
      <c r="K179" s="189"/>
      <c r="L179" s="189">
        <v>6.15</v>
      </c>
      <c r="M179" s="189"/>
      <c r="N179" s="189"/>
      <c r="O179" s="189"/>
      <c r="P179" s="299" t="s">
        <v>575</v>
      </c>
      <c r="R179" s="345"/>
      <c r="S179" s="344">
        <v>11192.94</v>
      </c>
      <c r="T179" s="345"/>
    </row>
    <row r="180" spans="1:21" x14ac:dyDescent="0.2">
      <c r="A180" s="36">
        <v>174</v>
      </c>
      <c r="B180" s="273"/>
      <c r="C180" s="43"/>
      <c r="D180" s="377">
        <v>69804</v>
      </c>
      <c r="E180" s="498">
        <v>63193420</v>
      </c>
      <c r="F180" s="438" t="s">
        <v>1058</v>
      </c>
      <c r="G180" s="367" t="s">
        <v>1183</v>
      </c>
      <c r="H180" s="368">
        <v>10</v>
      </c>
      <c r="I180" s="378">
        <v>11900</v>
      </c>
      <c r="J180" s="379">
        <f t="shared" si="19"/>
        <v>7669.93</v>
      </c>
      <c r="K180" s="313">
        <v>7669.93</v>
      </c>
      <c r="L180" s="313"/>
      <c r="M180" s="313"/>
      <c r="N180" s="313"/>
      <c r="O180" s="313"/>
      <c r="P180" s="380" t="s">
        <v>1188</v>
      </c>
      <c r="R180" s="345"/>
      <c r="S180" s="344">
        <v>12777.86</v>
      </c>
      <c r="T180" s="345"/>
    </row>
    <row r="181" spans="1:21" x14ac:dyDescent="0.2">
      <c r="A181" s="36">
        <v>175</v>
      </c>
      <c r="B181" s="273"/>
      <c r="C181" s="43"/>
      <c r="D181" s="377">
        <v>69812</v>
      </c>
      <c r="E181" s="498">
        <v>63193420</v>
      </c>
      <c r="F181" s="438" t="s">
        <v>1058</v>
      </c>
      <c r="G181" s="367" t="s">
        <v>1184</v>
      </c>
      <c r="H181" s="368">
        <v>10</v>
      </c>
      <c r="I181" s="378">
        <v>11900</v>
      </c>
      <c r="J181" s="379">
        <f t="shared" si="19"/>
        <v>109837</v>
      </c>
      <c r="K181" s="313">
        <v>109837</v>
      </c>
      <c r="L181" s="313"/>
      <c r="M181" s="313"/>
      <c r="N181" s="313"/>
      <c r="O181" s="313"/>
      <c r="P181" s="380" t="s">
        <v>1189</v>
      </c>
      <c r="R181" s="345"/>
      <c r="S181" s="344">
        <v>11017.62</v>
      </c>
      <c r="T181" s="345"/>
    </row>
    <row r="182" spans="1:21" x14ac:dyDescent="0.2">
      <c r="A182" s="36">
        <v>176</v>
      </c>
      <c r="B182" s="273"/>
      <c r="C182" s="43"/>
      <c r="D182" s="377">
        <v>69820</v>
      </c>
      <c r="E182" s="498">
        <v>63193420</v>
      </c>
      <c r="F182" s="438" t="s">
        <v>1058</v>
      </c>
      <c r="G182" s="367" t="s">
        <v>1184</v>
      </c>
      <c r="H182" s="368">
        <v>10</v>
      </c>
      <c r="I182" s="378">
        <v>11900</v>
      </c>
      <c r="J182" s="379">
        <f t="shared" si="19"/>
        <v>10026.959999999999</v>
      </c>
      <c r="K182" s="313">
        <v>10026.959999999999</v>
      </c>
      <c r="L182" s="313"/>
      <c r="M182" s="313"/>
      <c r="N182" s="313"/>
      <c r="O182" s="313"/>
      <c r="P182" s="380" t="s">
        <v>1190</v>
      </c>
      <c r="R182" s="345"/>
      <c r="S182" s="344">
        <v>10295.6</v>
      </c>
      <c r="T182" s="345"/>
    </row>
    <row r="183" spans="1:21" ht="13.5" thickBot="1" x14ac:dyDescent="0.25">
      <c r="A183" s="36">
        <v>177</v>
      </c>
      <c r="B183" s="273"/>
      <c r="C183" s="43"/>
      <c r="D183" s="377">
        <v>70117</v>
      </c>
      <c r="E183" s="498">
        <v>63193420</v>
      </c>
      <c r="F183" s="438" t="s">
        <v>1058</v>
      </c>
      <c r="G183" s="367" t="s">
        <v>1185</v>
      </c>
      <c r="H183" s="368">
        <v>10</v>
      </c>
      <c r="I183" s="378">
        <v>11900</v>
      </c>
      <c r="J183" s="379">
        <f t="shared" si="19"/>
        <v>12868.68</v>
      </c>
      <c r="K183" s="313">
        <v>12868.68</v>
      </c>
      <c r="L183" s="313"/>
      <c r="M183" s="313"/>
      <c r="N183" s="313"/>
      <c r="O183" s="313"/>
      <c r="P183" s="380" t="s">
        <v>1191</v>
      </c>
      <c r="R183" s="345"/>
      <c r="S183" s="344">
        <v>13634.56</v>
      </c>
      <c r="T183" s="345"/>
    </row>
    <row r="184" spans="1:21" ht="13.5" thickBot="1" x14ac:dyDescent="0.25">
      <c r="A184" s="36">
        <v>178</v>
      </c>
      <c r="B184" s="273"/>
      <c r="C184" s="43"/>
      <c r="D184" s="377">
        <v>70139</v>
      </c>
      <c r="E184" s="498">
        <v>63193420</v>
      </c>
      <c r="F184" s="438" t="s">
        <v>1058</v>
      </c>
      <c r="G184" s="367" t="s">
        <v>1186</v>
      </c>
      <c r="H184" s="368">
        <v>10</v>
      </c>
      <c r="I184" s="378">
        <v>11900</v>
      </c>
      <c r="J184" s="379">
        <f t="shared" si="19"/>
        <v>9898.32</v>
      </c>
      <c r="K184" s="313">
        <v>9898.32</v>
      </c>
      <c r="L184" s="313"/>
      <c r="M184" s="313"/>
      <c r="N184" s="313"/>
      <c r="O184" s="313"/>
      <c r="P184" s="380" t="s">
        <v>1192</v>
      </c>
      <c r="R184" s="496">
        <f>SUM(R166:R183)</f>
        <v>4309.51</v>
      </c>
      <c r="S184" s="280">
        <f t="shared" ref="S184:T184" si="20">SUM(S166:S183)</f>
        <v>291745.7</v>
      </c>
      <c r="T184" s="280">
        <f t="shared" si="20"/>
        <v>71128.160000000003</v>
      </c>
      <c r="U184" s="497">
        <f>R184+S184+T184</f>
        <v>367183.37</v>
      </c>
    </row>
    <row r="185" spans="1:21" x14ac:dyDescent="0.2">
      <c r="A185" s="36">
        <v>179</v>
      </c>
      <c r="B185" s="273"/>
      <c r="C185" s="43"/>
      <c r="D185" s="377">
        <v>70168</v>
      </c>
      <c r="E185" s="498">
        <v>63193420</v>
      </c>
      <c r="F185" s="438" t="s">
        <v>1058</v>
      </c>
      <c r="G185" s="367" t="s">
        <v>1187</v>
      </c>
      <c r="H185" s="368">
        <v>10</v>
      </c>
      <c r="I185" s="378">
        <v>11900</v>
      </c>
      <c r="J185" s="379">
        <f t="shared" si="19"/>
        <v>63855</v>
      </c>
      <c r="K185" s="313">
        <v>63855</v>
      </c>
      <c r="L185" s="313"/>
      <c r="M185" s="313"/>
      <c r="N185" s="313"/>
      <c r="O185" s="313"/>
      <c r="P185" s="380" t="s">
        <v>1193</v>
      </c>
    </row>
    <row r="186" spans="1:21" x14ac:dyDescent="0.2">
      <c r="A186" s="36">
        <v>180</v>
      </c>
      <c r="B186" s="273"/>
      <c r="C186" s="43"/>
      <c r="D186" s="377">
        <v>70291</v>
      </c>
      <c r="E186" s="498">
        <v>63193420</v>
      </c>
      <c r="F186" s="438" t="s">
        <v>1058</v>
      </c>
      <c r="G186" s="367" t="s">
        <v>1184</v>
      </c>
      <c r="H186" s="368">
        <v>10</v>
      </c>
      <c r="I186" s="378">
        <v>11900</v>
      </c>
      <c r="J186" s="379">
        <f t="shared" si="19"/>
        <v>67847.47</v>
      </c>
      <c r="K186" s="313">
        <v>67847.47</v>
      </c>
      <c r="L186" s="313"/>
      <c r="M186" s="313"/>
      <c r="N186" s="313"/>
      <c r="O186" s="313"/>
      <c r="P186" s="380" t="s">
        <v>1194</v>
      </c>
    </row>
    <row r="187" spans="1:21" x14ac:dyDescent="0.2">
      <c r="A187" s="36">
        <v>181</v>
      </c>
      <c r="B187" s="273" t="s">
        <v>1101</v>
      </c>
      <c r="C187" s="43" t="s">
        <v>1058</v>
      </c>
      <c r="D187" s="76">
        <v>71173</v>
      </c>
      <c r="E187" s="78">
        <v>631240164</v>
      </c>
      <c r="F187" s="37" t="s">
        <v>1100</v>
      </c>
      <c r="G187" s="77" t="s">
        <v>160</v>
      </c>
      <c r="H187" s="48">
        <v>10</v>
      </c>
      <c r="I187" s="39">
        <v>13640</v>
      </c>
      <c r="J187" s="227">
        <f t="shared" si="19"/>
        <v>220</v>
      </c>
      <c r="K187" s="189"/>
      <c r="L187" s="189"/>
      <c r="M187" s="189">
        <v>220</v>
      </c>
      <c r="N187" s="189"/>
      <c r="O187" s="189"/>
      <c r="P187" s="299" t="s">
        <v>161</v>
      </c>
    </row>
    <row r="188" spans="1:21" x14ac:dyDescent="0.2">
      <c r="A188" s="36">
        <v>182</v>
      </c>
      <c r="B188" s="273" t="s">
        <v>1103</v>
      </c>
      <c r="C188" s="43" t="s">
        <v>823</v>
      </c>
      <c r="D188" s="76">
        <v>71179</v>
      </c>
      <c r="E188" s="78">
        <v>631240161</v>
      </c>
      <c r="F188" s="37" t="s">
        <v>1100</v>
      </c>
      <c r="G188" s="77" t="s">
        <v>165</v>
      </c>
      <c r="H188" s="48">
        <v>10</v>
      </c>
      <c r="I188" s="39">
        <v>13610</v>
      </c>
      <c r="J188" s="227">
        <f t="shared" si="19"/>
        <v>68</v>
      </c>
      <c r="K188" s="189"/>
      <c r="L188" s="189"/>
      <c r="M188" s="189">
        <v>68</v>
      </c>
      <c r="N188" s="189"/>
      <c r="O188" s="189"/>
      <c r="P188" s="299" t="s">
        <v>530</v>
      </c>
    </row>
    <row r="189" spans="1:21" x14ac:dyDescent="0.2">
      <c r="A189" s="36">
        <v>183</v>
      </c>
      <c r="B189" s="273" t="s">
        <v>1159</v>
      </c>
      <c r="C189" s="43" t="s">
        <v>1041</v>
      </c>
      <c r="D189" s="76">
        <v>74076</v>
      </c>
      <c r="E189" s="78">
        <v>631240165</v>
      </c>
      <c r="F189" s="37" t="s">
        <v>1160</v>
      </c>
      <c r="G189" s="77" t="s">
        <v>1161</v>
      </c>
      <c r="H189" s="48">
        <v>10</v>
      </c>
      <c r="I189" s="39">
        <v>13509</v>
      </c>
      <c r="J189" s="227">
        <f t="shared" si="19"/>
        <v>1338</v>
      </c>
      <c r="K189" s="189"/>
      <c r="L189" s="189"/>
      <c r="M189" s="189">
        <v>1338</v>
      </c>
      <c r="N189" s="189"/>
      <c r="O189" s="189"/>
      <c r="P189" s="299" t="s">
        <v>534</v>
      </c>
    </row>
    <row r="190" spans="1:21" x14ac:dyDescent="0.2">
      <c r="A190" s="36">
        <v>184</v>
      </c>
      <c r="B190" s="273" t="s">
        <v>1162</v>
      </c>
      <c r="C190" s="43" t="s">
        <v>990</v>
      </c>
      <c r="D190" s="76">
        <v>74078</v>
      </c>
      <c r="E190" s="78">
        <v>631240166</v>
      </c>
      <c r="F190" s="37" t="s">
        <v>1160</v>
      </c>
      <c r="G190" s="77" t="s">
        <v>1163</v>
      </c>
      <c r="H190" s="48">
        <v>10</v>
      </c>
      <c r="I190" s="39">
        <v>13310</v>
      </c>
      <c r="J190" s="227">
        <f t="shared" si="19"/>
        <v>90</v>
      </c>
      <c r="K190" s="189"/>
      <c r="L190" s="189"/>
      <c r="M190" s="189">
        <v>90</v>
      </c>
      <c r="N190" s="189"/>
      <c r="O190" s="189"/>
      <c r="P190" s="299" t="s">
        <v>280</v>
      </c>
    </row>
    <row r="191" spans="1:21" x14ac:dyDescent="0.2">
      <c r="A191" s="36">
        <v>185</v>
      </c>
      <c r="B191" s="273"/>
      <c r="C191" s="43"/>
      <c r="D191" s="76"/>
      <c r="E191" s="78"/>
      <c r="F191" s="37" t="s">
        <v>1177</v>
      </c>
      <c r="G191" s="77" t="s">
        <v>1049</v>
      </c>
      <c r="H191" s="48">
        <v>10</v>
      </c>
      <c r="I191" s="39">
        <v>11110</v>
      </c>
      <c r="J191" s="227">
        <f t="shared" si="19"/>
        <v>4309.51</v>
      </c>
      <c r="K191" s="189">
        <v>4309.51</v>
      </c>
      <c r="L191" s="189"/>
      <c r="M191" s="192"/>
      <c r="N191" s="193"/>
      <c r="O191" s="190"/>
      <c r="P191" s="299"/>
    </row>
    <row r="192" spans="1:21" x14ac:dyDescent="0.2">
      <c r="A192" s="36">
        <v>186</v>
      </c>
      <c r="B192" s="273"/>
      <c r="C192" s="43"/>
      <c r="D192" s="76"/>
      <c r="E192" s="78"/>
      <c r="F192" s="37" t="s">
        <v>1177</v>
      </c>
      <c r="G192" s="77" t="s">
        <v>1050</v>
      </c>
      <c r="H192" s="48">
        <v>10</v>
      </c>
      <c r="I192" s="39">
        <v>11110</v>
      </c>
      <c r="J192" s="227">
        <f t="shared" si="19"/>
        <v>291745.7</v>
      </c>
      <c r="K192" s="189">
        <v>291745.7</v>
      </c>
      <c r="L192" s="189"/>
      <c r="M192" s="192"/>
      <c r="N192" s="193"/>
      <c r="O192" s="190"/>
      <c r="P192" s="299"/>
    </row>
    <row r="193" spans="1:16" s="2" customFormat="1" ht="13.5" thickBot="1" x14ac:dyDescent="0.25">
      <c r="A193" s="36">
        <v>187</v>
      </c>
      <c r="B193" s="273"/>
      <c r="C193" s="43"/>
      <c r="D193" s="76"/>
      <c r="E193" s="78"/>
      <c r="F193" s="37" t="s">
        <v>1177</v>
      </c>
      <c r="G193" s="77" t="s">
        <v>1051</v>
      </c>
      <c r="H193" s="48">
        <v>10</v>
      </c>
      <c r="I193" s="39">
        <v>11110</v>
      </c>
      <c r="J193" s="227">
        <f t="shared" si="19"/>
        <v>71128.160000000003</v>
      </c>
      <c r="K193" s="189">
        <v>71128.160000000003</v>
      </c>
      <c r="L193" s="189"/>
      <c r="M193" s="192"/>
      <c r="N193" s="193"/>
      <c r="O193" s="190"/>
      <c r="P193" s="299"/>
    </row>
    <row r="194" spans="1:16" s="2" customFormat="1" ht="13.5" thickBot="1" x14ac:dyDescent="0.25">
      <c r="A194" s="239"/>
      <c r="B194" s="388"/>
      <c r="C194" s="240"/>
      <c r="D194" s="240"/>
      <c r="E194" s="241"/>
      <c r="F194" s="240"/>
      <c r="G194" s="241"/>
      <c r="H194" s="204"/>
      <c r="I194" s="242" t="s">
        <v>42</v>
      </c>
      <c r="J194" s="243">
        <f t="shared" ref="J194:O194" si="21">SUM(J7:J193)</f>
        <v>1565073.93</v>
      </c>
      <c r="K194" s="244">
        <f t="shared" si="21"/>
        <v>1523767.0899999999</v>
      </c>
      <c r="L194" s="244">
        <f t="shared" si="21"/>
        <v>13744.319999999998</v>
      </c>
      <c r="M194" s="244">
        <f t="shared" si="21"/>
        <v>27562.520000000004</v>
      </c>
      <c r="N194" s="244">
        <f t="shared" si="21"/>
        <v>0</v>
      </c>
      <c r="O194" s="244">
        <f t="shared" si="21"/>
        <v>0</v>
      </c>
      <c r="P194" s="245"/>
    </row>
    <row r="195" spans="1:16" s="2" customFormat="1" x14ac:dyDescent="0.2">
      <c r="A195" s="94"/>
      <c r="B195" s="389"/>
      <c r="C195" s="111"/>
      <c r="D195" s="3"/>
      <c r="F195" s="3"/>
      <c r="O195" s="3"/>
    </row>
    <row r="196" spans="1:16" s="2" customFormat="1" x14ac:dyDescent="0.2">
      <c r="A196" s="84"/>
      <c r="B196" s="390"/>
      <c r="C196" s="3"/>
      <c r="E196" s="3"/>
      <c r="H196" s="269"/>
      <c r="I196" s="279"/>
      <c r="J196" s="279"/>
      <c r="L196" s="318"/>
      <c r="M196" s="10"/>
      <c r="N196" s="102"/>
      <c r="P196" s="25"/>
    </row>
    <row r="197" spans="1:16" s="2" customFormat="1" x14ac:dyDescent="0.2">
      <c r="A197" s="84"/>
      <c r="B197" s="389"/>
      <c r="C197" s="111"/>
      <c r="D197" s="3"/>
      <c r="F197" s="3"/>
      <c r="L197" s="318"/>
      <c r="M197" s="318"/>
      <c r="O197" s="3"/>
    </row>
    <row r="198" spans="1:16" s="2" customFormat="1" x14ac:dyDescent="0.2">
      <c r="A198" s="84"/>
      <c r="B198" s="389"/>
      <c r="C198" s="111"/>
      <c r="D198" s="3"/>
      <c r="F198" s="3"/>
      <c r="L198" s="318"/>
      <c r="M198" s="318"/>
      <c r="O198" s="3"/>
    </row>
    <row r="199" spans="1:16" s="2" customFormat="1" x14ac:dyDescent="0.2">
      <c r="A199" s="84"/>
      <c r="B199" s="389"/>
      <c r="C199" s="111"/>
      <c r="D199" s="3"/>
      <c r="F199" s="3"/>
      <c r="L199" s="318"/>
      <c r="M199" s="318"/>
      <c r="O199" s="3"/>
    </row>
    <row r="200" spans="1:16" s="2" customFormat="1" x14ac:dyDescent="0.2">
      <c r="A200" s="84"/>
      <c r="B200" s="389"/>
      <c r="C200" s="111"/>
      <c r="D200" s="3"/>
      <c r="F200" s="3"/>
      <c r="L200" s="318"/>
      <c r="M200" s="318"/>
      <c r="O200" s="3"/>
    </row>
    <row r="201" spans="1:16" s="2" customFormat="1" x14ac:dyDescent="0.2">
      <c r="A201" s="94"/>
      <c r="B201" s="389"/>
      <c r="C201" s="111"/>
      <c r="D201" s="3"/>
      <c r="F201" s="3"/>
      <c r="L201" s="318"/>
      <c r="M201" s="318"/>
      <c r="O201" s="3"/>
    </row>
    <row r="202" spans="1:16" s="2" customFormat="1" x14ac:dyDescent="0.2">
      <c r="A202" s="94"/>
      <c r="B202" s="389"/>
      <c r="C202" s="111"/>
      <c r="D202" s="3"/>
      <c r="F202" s="3"/>
      <c r="L202" s="318"/>
      <c r="M202" s="318"/>
      <c r="O202" s="3"/>
    </row>
    <row r="203" spans="1:16" s="2" customFormat="1" x14ac:dyDescent="0.2">
      <c r="A203" s="94"/>
      <c r="B203" s="389"/>
      <c r="C203" s="111"/>
      <c r="D203" s="3"/>
      <c r="F203" s="3"/>
      <c r="L203" s="369"/>
      <c r="M203" s="318"/>
      <c r="O203" s="3"/>
    </row>
    <row r="204" spans="1:16" s="2" customFormat="1" x14ac:dyDescent="0.2">
      <c r="A204" s="94"/>
      <c r="B204" s="384"/>
      <c r="C204" s="84"/>
      <c r="D204" s="111"/>
      <c r="E204" s="3"/>
      <c r="G204" s="3"/>
      <c r="L204" s="318"/>
      <c r="M204" s="369"/>
      <c r="P204" s="3"/>
    </row>
    <row r="205" spans="1:16" s="2" customFormat="1" x14ac:dyDescent="0.2">
      <c r="A205" s="94"/>
      <c r="B205" s="384"/>
      <c r="C205" s="84"/>
      <c r="D205" s="111"/>
      <c r="E205" s="3"/>
      <c r="G205" s="3"/>
      <c r="L205" s="318"/>
      <c r="M205" s="318"/>
      <c r="P205" s="3"/>
    </row>
    <row r="206" spans="1:16" s="2" customFormat="1" x14ac:dyDescent="0.2">
      <c r="A206" s="94"/>
      <c r="B206" s="384"/>
      <c r="C206" s="84"/>
      <c r="D206" s="111"/>
      <c r="E206" s="3"/>
      <c r="G206" s="3"/>
      <c r="L206" s="318"/>
      <c r="M206" s="318"/>
      <c r="P206" s="3"/>
    </row>
    <row r="207" spans="1:16" s="2" customFormat="1" x14ac:dyDescent="0.2">
      <c r="A207" s="94"/>
      <c r="B207" s="384"/>
      <c r="C207" s="84"/>
      <c r="D207" s="111"/>
      <c r="E207" s="3"/>
      <c r="G207" s="3"/>
      <c r="L207" s="318"/>
      <c r="M207" s="318"/>
      <c r="P207" s="3"/>
    </row>
    <row r="208" spans="1:16" x14ac:dyDescent="0.2">
      <c r="A208" s="94"/>
      <c r="L208" s="318"/>
      <c r="M208" s="318"/>
    </row>
    <row r="209" spans="1:13" x14ac:dyDescent="0.2">
      <c r="A209" s="94"/>
      <c r="M209" s="318"/>
    </row>
    <row r="210" spans="1:13" x14ac:dyDescent="0.2">
      <c r="A210" s="94"/>
    </row>
    <row r="211" spans="1:13" x14ac:dyDescent="0.2">
      <c r="A211" s="94"/>
    </row>
    <row r="212" spans="1:13" x14ac:dyDescent="0.2">
      <c r="A212" s="94"/>
    </row>
    <row r="213" spans="1:13" x14ac:dyDescent="0.2">
      <c r="A213" s="94"/>
    </row>
    <row r="214" spans="1:13" x14ac:dyDescent="0.2">
      <c r="A214" s="94"/>
    </row>
    <row r="407" spans="2:21" x14ac:dyDescent="0.2">
      <c r="Q407" s="2"/>
      <c r="R407" s="3"/>
      <c r="S407" s="3"/>
      <c r="T407" s="3"/>
    </row>
    <row r="413" spans="2:21" x14ac:dyDescent="0.2">
      <c r="Q413" s="2"/>
      <c r="U413" s="3"/>
    </row>
    <row r="414" spans="2:21" x14ac:dyDescent="0.2">
      <c r="B414" s="2"/>
      <c r="C414" s="2"/>
      <c r="D414" s="2"/>
      <c r="E414" s="2"/>
      <c r="G414" s="2"/>
      <c r="P414" s="2"/>
    </row>
    <row r="420" spans="2:16" x14ac:dyDescent="0.2">
      <c r="B420" s="2"/>
      <c r="C420" s="2"/>
      <c r="D420" s="2"/>
      <c r="E420" s="2"/>
      <c r="G420" s="2"/>
      <c r="P420" s="2"/>
    </row>
    <row r="483" spans="1:21" s="3" customFormat="1" x14ac:dyDescent="0.2">
      <c r="A483" s="2"/>
      <c r="B483" s="384"/>
      <c r="C483" s="84"/>
      <c r="D483" s="111"/>
      <c r="F483" s="2"/>
      <c r="H483" s="2"/>
      <c r="I483" s="2"/>
      <c r="J483" s="2"/>
      <c r="K483" s="2"/>
      <c r="L483" s="2"/>
      <c r="M483" s="2"/>
      <c r="N483" s="2"/>
      <c r="O483" s="2"/>
      <c r="Q483" s="102"/>
      <c r="R483" s="2"/>
      <c r="S483" s="2"/>
      <c r="T483" s="2"/>
      <c r="U483" s="2"/>
    </row>
    <row r="565" spans="2:16" s="2" customFormat="1" x14ac:dyDescent="0.2">
      <c r="B565" s="384"/>
      <c r="C565" s="84"/>
      <c r="D565" s="111"/>
      <c r="E565" s="3"/>
      <c r="G565" s="3"/>
      <c r="P565" s="3"/>
    </row>
    <row r="566" spans="2:16" s="2" customFormat="1" x14ac:dyDescent="0.2">
      <c r="B566" s="384"/>
      <c r="C566" s="84"/>
      <c r="D566" s="111"/>
      <c r="E566" s="3"/>
      <c r="G566" s="3"/>
      <c r="P566" s="3"/>
    </row>
    <row r="567" spans="2:16" s="2" customFormat="1" x14ac:dyDescent="0.2">
      <c r="B567" s="384"/>
      <c r="C567" s="84"/>
      <c r="D567" s="111"/>
      <c r="E567" s="3"/>
      <c r="G567" s="3"/>
      <c r="P567" s="3"/>
    </row>
    <row r="570" spans="2:16" s="2" customFormat="1" x14ac:dyDescent="0.2">
      <c r="B570" s="384"/>
      <c r="C570" s="84"/>
      <c r="D570" s="111"/>
      <c r="E570" s="3"/>
      <c r="G570" s="3"/>
      <c r="P570" s="3"/>
    </row>
    <row r="572" spans="2:16" x14ac:dyDescent="0.2">
      <c r="B572" s="391"/>
      <c r="C572" s="89"/>
      <c r="P572" s="2"/>
    </row>
    <row r="573" spans="2:16" x14ac:dyDescent="0.2">
      <c r="B573" s="391"/>
      <c r="C573" s="89"/>
      <c r="K573" s="41"/>
      <c r="L573" s="41"/>
      <c r="P573" s="2"/>
    </row>
    <row r="574" spans="2:16" x14ac:dyDescent="0.2">
      <c r="B574" s="391"/>
      <c r="C574" s="89"/>
      <c r="M574" s="41"/>
      <c r="N574" s="41"/>
      <c r="O574" s="41"/>
      <c r="P574" s="2"/>
    </row>
    <row r="576" spans="2:16" x14ac:dyDescent="0.2">
      <c r="K576" s="25"/>
      <c r="L576" s="25"/>
    </row>
    <row r="577" spans="13:16" x14ac:dyDescent="0.2">
      <c r="M577" s="25"/>
      <c r="P577" s="2"/>
    </row>
    <row r="597" spans="1:16" s="2" customFormat="1" x14ac:dyDescent="0.2">
      <c r="B597" s="384"/>
      <c r="C597" s="84"/>
      <c r="D597" s="111"/>
      <c r="E597" s="3"/>
      <c r="G597" s="3"/>
      <c r="P597" s="3"/>
    </row>
    <row r="598" spans="1:16" s="2" customFormat="1" x14ac:dyDescent="0.2">
      <c r="B598" s="384"/>
      <c r="C598" s="84"/>
      <c r="D598" s="111"/>
      <c r="E598" s="3"/>
      <c r="G598" s="3"/>
      <c r="P598" s="3"/>
    </row>
    <row r="599" spans="1:16" s="2" customFormat="1" x14ac:dyDescent="0.2">
      <c r="B599" s="384"/>
      <c r="C599" s="84"/>
      <c r="D599" s="111"/>
      <c r="E599" s="3"/>
      <c r="G599" s="3"/>
      <c r="P599" s="3"/>
    </row>
    <row r="604" spans="1:16" x14ac:dyDescent="0.2">
      <c r="A604" s="44"/>
      <c r="B604" s="2"/>
      <c r="C604" s="2"/>
      <c r="D604" s="2"/>
      <c r="E604" s="2"/>
      <c r="G604" s="2"/>
      <c r="P604" s="2"/>
    </row>
    <row r="605" spans="1:16" x14ac:dyDescent="0.2">
      <c r="A605" s="44"/>
      <c r="B605" s="2"/>
      <c r="C605" s="2"/>
      <c r="D605" s="2"/>
      <c r="E605" s="2"/>
      <c r="G605" s="2"/>
      <c r="P605" s="2"/>
    </row>
    <row r="606" spans="1:16" x14ac:dyDescent="0.2">
      <c r="A606" s="45"/>
      <c r="B606" s="2"/>
      <c r="C606" s="2"/>
      <c r="D606" s="2"/>
      <c r="E606" s="2"/>
      <c r="G606" s="2"/>
      <c r="P606" s="2"/>
    </row>
    <row r="817" spans="2:19" x14ac:dyDescent="0.2">
      <c r="Q817" s="2"/>
      <c r="S817" s="14"/>
    </row>
    <row r="824" spans="2:19" x14ac:dyDescent="0.2">
      <c r="B824" s="2"/>
      <c r="C824" s="2"/>
      <c r="D824" s="2"/>
      <c r="E824" s="2"/>
      <c r="G824" s="2"/>
      <c r="P824" s="2"/>
    </row>
    <row r="847" spans="17:19" x14ac:dyDescent="0.2">
      <c r="Q847" s="2"/>
      <c r="S847" s="14"/>
    </row>
    <row r="854" spans="2:19" x14ac:dyDescent="0.2">
      <c r="B854" s="2"/>
      <c r="C854" s="2"/>
      <c r="D854" s="2"/>
      <c r="E854" s="2"/>
      <c r="G854" s="2"/>
      <c r="P854" s="2"/>
    </row>
    <row r="858" spans="2:19" x14ac:dyDescent="0.2">
      <c r="Q858" s="2"/>
      <c r="S858" s="14"/>
    </row>
    <row r="865" spans="2:16" x14ac:dyDescent="0.2">
      <c r="B865" s="2"/>
      <c r="C865" s="2"/>
      <c r="D865" s="2"/>
      <c r="E865" s="2"/>
      <c r="G865" s="2"/>
      <c r="P865" s="2"/>
    </row>
    <row r="901" spans="2:19" x14ac:dyDescent="0.2">
      <c r="Q901" s="2"/>
      <c r="S901" s="14"/>
    </row>
    <row r="902" spans="2:19" x14ac:dyDescent="0.2">
      <c r="Q902" s="2"/>
      <c r="S902" s="14"/>
    </row>
    <row r="908" spans="2:19" x14ac:dyDescent="0.2">
      <c r="B908" s="2"/>
      <c r="C908" s="2"/>
      <c r="D908" s="2"/>
      <c r="E908" s="2"/>
      <c r="G908" s="2"/>
      <c r="P908" s="2"/>
      <c r="Q908" s="2"/>
      <c r="S908" s="14"/>
    </row>
    <row r="909" spans="2:19" x14ac:dyDescent="0.2">
      <c r="B909" s="2"/>
      <c r="C909" s="2"/>
      <c r="D909" s="2"/>
      <c r="E909" s="2"/>
      <c r="G909" s="2"/>
      <c r="P909" s="2"/>
    </row>
    <row r="915" spans="2:16" x14ac:dyDescent="0.2">
      <c r="B915" s="2"/>
      <c r="C915" s="2"/>
      <c r="D915" s="2"/>
      <c r="E915" s="2"/>
      <c r="G915" s="2"/>
      <c r="P915" s="2"/>
    </row>
    <row r="974" spans="17:19" x14ac:dyDescent="0.2">
      <c r="Q974" s="2"/>
      <c r="S974" s="14"/>
    </row>
    <row r="978" spans="2:19" x14ac:dyDescent="0.2">
      <c r="Q978" s="2"/>
      <c r="S978" s="14"/>
    </row>
    <row r="981" spans="2:19" x14ac:dyDescent="0.2">
      <c r="B981" s="2"/>
      <c r="C981" s="2"/>
      <c r="D981" s="2"/>
      <c r="E981" s="2"/>
      <c r="G981" s="2"/>
      <c r="P981" s="2"/>
    </row>
    <row r="985" spans="2:19" x14ac:dyDescent="0.2">
      <c r="B985" s="2"/>
      <c r="C985" s="2"/>
      <c r="D985" s="2"/>
      <c r="E985" s="2"/>
      <c r="G985" s="2"/>
      <c r="P985" s="2"/>
    </row>
  </sheetData>
  <autoFilter ref="A6:P187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topLeftCell="A10" zoomScaleNormal="100" workbookViewId="0">
      <selection activeCell="X32" sqref="X32"/>
    </sheetView>
  </sheetViews>
  <sheetFormatPr defaultRowHeight="12.75" x14ac:dyDescent="0.2"/>
  <cols>
    <col min="1" max="1" width="14" style="119" customWidth="1"/>
    <col min="2" max="2" width="9.140625" style="119" hidden="1" customWidth="1"/>
    <col min="3" max="3" width="11.7109375" style="119" customWidth="1"/>
    <col min="4" max="4" width="8.85546875" style="119" customWidth="1"/>
    <col min="5" max="6" width="8.7109375" style="119" customWidth="1"/>
    <col min="7" max="7" width="8.85546875" style="119" customWidth="1"/>
    <col min="8" max="8" width="9.85546875" style="119" customWidth="1"/>
    <col min="9" max="9" width="11.7109375" style="119" customWidth="1"/>
    <col min="10" max="10" width="8.5703125" style="119" customWidth="1"/>
    <col min="11" max="11" width="8.7109375" style="119" customWidth="1"/>
    <col min="12" max="12" width="9.140625" style="119" customWidth="1"/>
    <col min="13" max="13" width="9" style="119" customWidth="1"/>
    <col min="14" max="14" width="9.28515625" style="119" customWidth="1"/>
    <col min="15" max="15" width="10.5703125" style="119" customWidth="1"/>
    <col min="16" max="17" width="9" style="119" customWidth="1"/>
    <col min="18" max="18" width="9.140625" style="119" customWidth="1"/>
    <col min="19" max="19" width="12.7109375" style="119" customWidth="1"/>
    <col min="20" max="20" width="12.28515625" style="120" customWidth="1"/>
    <col min="21" max="21" width="11" style="119" customWidth="1"/>
    <col min="22" max="22" width="11.28515625" style="119" bestFit="1" customWidth="1"/>
    <col min="23" max="23" width="9.140625" style="119"/>
    <col min="24" max="24" width="14.28515625" style="119" customWidth="1"/>
    <col min="25" max="16384" width="9.140625" style="119"/>
  </cols>
  <sheetData>
    <row r="1" spans="1:23" x14ac:dyDescent="0.2">
      <c r="A1" s="85"/>
      <c r="B1" s="117"/>
      <c r="C1" s="117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84"/>
      <c r="S1" s="118"/>
    </row>
    <row r="2" spans="1:23" ht="15" x14ac:dyDescent="0.2">
      <c r="G2" s="121" t="s">
        <v>35</v>
      </c>
      <c r="H2" s="122"/>
      <c r="I2" s="123"/>
      <c r="J2" s="118"/>
      <c r="K2" s="86" t="s">
        <v>31</v>
      </c>
      <c r="L2" s="118"/>
      <c r="M2" s="118"/>
      <c r="S2" s="118"/>
    </row>
    <row r="3" spans="1:23" x14ac:dyDescent="0.2">
      <c r="G3" s="124" t="s">
        <v>32</v>
      </c>
      <c r="H3" s="124"/>
      <c r="I3" s="124"/>
      <c r="J3" s="84"/>
      <c r="K3" s="84" t="s">
        <v>33</v>
      </c>
      <c r="L3" s="84"/>
      <c r="M3" s="84"/>
      <c r="S3" s="118"/>
    </row>
    <row r="4" spans="1:23" ht="15.75" x14ac:dyDescent="0.25">
      <c r="A4" s="118"/>
      <c r="B4" s="118"/>
      <c r="C4" s="118"/>
      <c r="E4" s="125"/>
      <c r="F4" s="126"/>
      <c r="G4" s="124" t="s">
        <v>36</v>
      </c>
      <c r="H4" s="127"/>
      <c r="I4" s="124"/>
      <c r="J4" s="84"/>
      <c r="K4" s="84" t="s">
        <v>37</v>
      </c>
      <c r="L4" s="84"/>
      <c r="M4" s="84"/>
      <c r="N4" s="118"/>
      <c r="O4" s="118"/>
      <c r="P4" s="118"/>
      <c r="Q4" s="118"/>
      <c r="S4" s="118"/>
    </row>
    <row r="5" spans="1:23" x14ac:dyDescent="0.2">
      <c r="A5" s="118"/>
      <c r="B5" s="118"/>
      <c r="C5" s="118"/>
      <c r="E5" s="85"/>
      <c r="F5" s="84"/>
      <c r="N5" s="84"/>
      <c r="O5" s="118"/>
      <c r="P5" s="118"/>
      <c r="Q5" s="118"/>
      <c r="S5" s="118"/>
    </row>
    <row r="6" spans="1:23" ht="15" x14ac:dyDescent="0.2">
      <c r="A6" s="118"/>
      <c r="B6" s="118"/>
      <c r="C6" s="118" t="s">
        <v>30</v>
      </c>
      <c r="E6" s="85"/>
      <c r="F6" s="85"/>
      <c r="H6" s="128" t="s">
        <v>34</v>
      </c>
      <c r="I6" s="128"/>
      <c r="J6" s="128"/>
      <c r="K6" s="128"/>
      <c r="L6" s="86"/>
      <c r="M6" s="86"/>
      <c r="N6" s="84"/>
      <c r="O6" s="118"/>
      <c r="P6" s="118"/>
      <c r="Q6" s="118"/>
      <c r="S6" s="118"/>
    </row>
    <row r="7" spans="1:23" ht="15" x14ac:dyDescent="0.2">
      <c r="A7" s="118"/>
      <c r="B7" s="118"/>
      <c r="C7" s="118"/>
      <c r="H7" s="86"/>
      <c r="I7" s="118"/>
      <c r="J7" s="118"/>
      <c r="K7" s="118"/>
      <c r="L7" s="118"/>
      <c r="M7" s="118"/>
      <c r="N7" s="118"/>
      <c r="O7" s="118"/>
      <c r="P7" s="118"/>
      <c r="Q7" s="118"/>
    </row>
    <row r="8" spans="1:23" ht="15.75" thickBot="1" x14ac:dyDescent="0.3">
      <c r="A8" s="129" t="s">
        <v>1181</v>
      </c>
      <c r="B8" s="130"/>
      <c r="C8" s="131"/>
      <c r="D8" s="130"/>
      <c r="E8" s="130"/>
      <c r="F8" s="130"/>
      <c r="G8" s="130"/>
      <c r="H8" s="130"/>
      <c r="I8" s="118"/>
      <c r="J8" s="118"/>
      <c r="K8" s="118"/>
      <c r="L8" s="118"/>
      <c r="M8" s="118"/>
      <c r="N8" s="118"/>
      <c r="O8" s="118"/>
      <c r="P8" s="118"/>
      <c r="Q8" s="118"/>
      <c r="R8" s="118"/>
    </row>
    <row r="9" spans="1:23" ht="13.5" thickBot="1" x14ac:dyDescent="0.25">
      <c r="A9" s="132">
        <v>631</v>
      </c>
      <c r="B9" s="133"/>
      <c r="C9" s="134">
        <v>16015</v>
      </c>
      <c r="D9" s="135">
        <v>16315</v>
      </c>
      <c r="E9" s="136">
        <v>16629</v>
      </c>
      <c r="F9" s="136">
        <v>16775</v>
      </c>
      <c r="G9" s="136">
        <v>16915</v>
      </c>
      <c r="H9" s="136">
        <v>17515</v>
      </c>
      <c r="I9" s="136">
        <v>18015</v>
      </c>
      <c r="J9" s="136">
        <v>19575</v>
      </c>
      <c r="K9" s="136">
        <v>47015</v>
      </c>
      <c r="L9" s="136">
        <v>48015</v>
      </c>
      <c r="M9" s="136">
        <v>65075</v>
      </c>
      <c r="N9" s="136">
        <v>66080</v>
      </c>
      <c r="O9" s="136">
        <v>73900</v>
      </c>
      <c r="P9" s="136">
        <v>75571</v>
      </c>
      <c r="Q9" s="136">
        <v>75572</v>
      </c>
      <c r="R9" s="136">
        <v>85015</v>
      </c>
      <c r="S9" s="137">
        <v>92075</v>
      </c>
      <c r="T9" s="117" t="s">
        <v>46</v>
      </c>
    </row>
    <row r="10" spans="1:23" ht="13.5" thickBot="1" x14ac:dyDescent="0.25">
      <c r="A10" s="138" t="s">
        <v>45</v>
      </c>
      <c r="B10" s="139"/>
      <c r="C10" s="140" t="s">
        <v>13</v>
      </c>
      <c r="D10" s="141" t="s">
        <v>14</v>
      </c>
      <c r="E10" s="142" t="s">
        <v>16</v>
      </c>
      <c r="F10" s="142" t="s">
        <v>25</v>
      </c>
      <c r="G10" s="142" t="s">
        <v>29</v>
      </c>
      <c r="H10" s="142" t="s">
        <v>15</v>
      </c>
      <c r="I10" s="142" t="s">
        <v>17</v>
      </c>
      <c r="J10" s="142" t="s">
        <v>26</v>
      </c>
      <c r="K10" s="142" t="s">
        <v>27</v>
      </c>
      <c r="L10" s="142" t="s">
        <v>18</v>
      </c>
      <c r="M10" s="142" t="s">
        <v>19</v>
      </c>
      <c r="N10" s="142" t="s">
        <v>20</v>
      </c>
      <c r="O10" s="142" t="s">
        <v>21</v>
      </c>
      <c r="P10" s="143" t="s">
        <v>43</v>
      </c>
      <c r="Q10" s="143" t="s">
        <v>54</v>
      </c>
      <c r="R10" s="142" t="s">
        <v>22</v>
      </c>
      <c r="S10" s="144" t="s">
        <v>23</v>
      </c>
    </row>
    <row r="11" spans="1:23" x14ac:dyDescent="0.2">
      <c r="A11" s="145" t="s">
        <v>7</v>
      </c>
      <c r="B11" s="146"/>
      <c r="C11" s="394">
        <v>41066.54</v>
      </c>
      <c r="D11" s="194">
        <v>38207.43</v>
      </c>
      <c r="E11" s="395">
        <v>9108.32</v>
      </c>
      <c r="F11" s="395">
        <v>8363.61</v>
      </c>
      <c r="G11" s="365">
        <v>58710.47</v>
      </c>
      <c r="H11" s="365">
        <v>24581.3</v>
      </c>
      <c r="I11" s="365">
        <v>62416.99</v>
      </c>
      <c r="J11" s="395">
        <v>7539.66</v>
      </c>
      <c r="K11" s="395">
        <v>30229.71</v>
      </c>
      <c r="L11" s="395">
        <v>10138.02</v>
      </c>
      <c r="M11" s="395">
        <v>13325.88</v>
      </c>
      <c r="N11" s="395">
        <v>16608.57</v>
      </c>
      <c r="O11" s="395">
        <v>313598.63</v>
      </c>
      <c r="P11" s="395">
        <v>20394.93</v>
      </c>
      <c r="Q11" s="395">
        <v>19563.060000000001</v>
      </c>
      <c r="R11" s="395">
        <v>32444.27</v>
      </c>
      <c r="S11" s="395">
        <v>1523767.09</v>
      </c>
      <c r="T11" s="147">
        <f>SUM(C11:S11)</f>
        <v>2230064.4800000004</v>
      </c>
      <c r="U11" s="364"/>
      <c r="V11" s="349"/>
    </row>
    <row r="12" spans="1:23" x14ac:dyDescent="0.2">
      <c r="A12" s="148" t="s">
        <v>44</v>
      </c>
      <c r="B12" s="149"/>
      <c r="C12" s="397">
        <v>178478.02</v>
      </c>
      <c r="D12" s="398">
        <v>20696.509999999998</v>
      </c>
      <c r="E12" s="365">
        <v>2901.4</v>
      </c>
      <c r="F12" s="365">
        <v>50</v>
      </c>
      <c r="G12" s="365">
        <v>3824.6</v>
      </c>
      <c r="H12" s="365">
        <v>686457.86</v>
      </c>
      <c r="I12" s="365">
        <v>101918.91</v>
      </c>
      <c r="J12" s="365">
        <v>1484.4</v>
      </c>
      <c r="K12" s="365">
        <v>2972.4</v>
      </c>
      <c r="L12" s="365">
        <v>2890.5</v>
      </c>
      <c r="M12" s="365">
        <v>2972.5</v>
      </c>
      <c r="N12" s="365">
        <v>3933.35</v>
      </c>
      <c r="O12" s="365">
        <v>67668.95</v>
      </c>
      <c r="P12" s="318">
        <v>669.33</v>
      </c>
      <c r="Q12" s="365">
        <v>14964.16</v>
      </c>
      <c r="R12" s="318">
        <v>5458.45</v>
      </c>
      <c r="S12" s="399">
        <v>27562.52</v>
      </c>
      <c r="T12" s="147">
        <f t="shared" ref="T12:T16" si="0">SUM(C12:S12)</f>
        <v>1124903.8600000001</v>
      </c>
      <c r="U12" s="348"/>
    </row>
    <row r="13" spans="1:23" x14ac:dyDescent="0.2">
      <c r="A13" s="150" t="s">
        <v>8</v>
      </c>
      <c r="B13" s="151"/>
      <c r="C13" s="398"/>
      <c r="D13" s="398"/>
      <c r="E13" s="365"/>
      <c r="F13" s="365"/>
      <c r="G13" s="365"/>
      <c r="H13" s="365"/>
      <c r="I13" s="365">
        <v>55198.07</v>
      </c>
      <c r="J13" s="365"/>
      <c r="K13" s="365"/>
      <c r="L13" s="365"/>
      <c r="M13" s="365"/>
      <c r="N13" s="365"/>
      <c r="O13" s="365">
        <v>7921.6</v>
      </c>
      <c r="P13" s="365">
        <v>456.33</v>
      </c>
      <c r="Q13" s="365">
        <v>264.18</v>
      </c>
      <c r="R13" s="365"/>
      <c r="S13" s="399">
        <v>13744.32</v>
      </c>
      <c r="T13" s="147">
        <f t="shared" si="0"/>
        <v>77584.5</v>
      </c>
      <c r="V13" s="447"/>
    </row>
    <row r="14" spans="1:23" x14ac:dyDescent="0.2">
      <c r="A14" s="150" t="s">
        <v>10</v>
      </c>
      <c r="B14" s="151"/>
      <c r="C14" s="398">
        <v>48279</v>
      </c>
      <c r="D14" s="398"/>
      <c r="E14" s="365"/>
      <c r="F14" s="365"/>
      <c r="G14" s="365"/>
      <c r="H14" s="365">
        <v>14600</v>
      </c>
      <c r="I14" s="365">
        <v>0</v>
      </c>
      <c r="J14" s="365"/>
      <c r="K14" s="365"/>
      <c r="L14" s="365"/>
      <c r="M14" s="365"/>
      <c r="N14" s="365"/>
      <c r="O14" s="365"/>
      <c r="P14" s="365"/>
      <c r="Q14" s="365"/>
      <c r="R14" s="365"/>
      <c r="S14" s="399"/>
      <c r="T14" s="147">
        <f t="shared" si="0"/>
        <v>62879</v>
      </c>
      <c r="V14" s="447"/>
    </row>
    <row r="15" spans="1:23" ht="13.5" thickBot="1" x14ac:dyDescent="0.25">
      <c r="A15" s="152" t="s">
        <v>11</v>
      </c>
      <c r="B15" s="153"/>
      <c r="C15" s="400"/>
      <c r="D15" s="400"/>
      <c r="E15" s="401"/>
      <c r="F15" s="401"/>
      <c r="G15" s="401"/>
      <c r="H15" s="401"/>
      <c r="I15" s="401">
        <v>1747620.28</v>
      </c>
      <c r="J15" s="401"/>
      <c r="K15" s="401"/>
      <c r="L15" s="401"/>
      <c r="M15" s="401"/>
      <c r="N15" s="401"/>
      <c r="O15" s="401"/>
      <c r="P15" s="401"/>
      <c r="Q15" s="401"/>
      <c r="R15" s="401"/>
      <c r="S15" s="402"/>
      <c r="T15" s="147">
        <f t="shared" si="0"/>
        <v>1747620.28</v>
      </c>
      <c r="V15" s="447"/>
    </row>
    <row r="16" spans="1:23" ht="12.75" customHeight="1" thickBot="1" x14ac:dyDescent="0.25">
      <c r="A16" s="154" t="s">
        <v>39</v>
      </c>
      <c r="B16" s="155"/>
      <c r="C16" s="156">
        <f>SUM(C11:C15)</f>
        <v>267823.56</v>
      </c>
      <c r="D16" s="156">
        <f>SUM(D11:D15)</f>
        <v>58903.94</v>
      </c>
      <c r="E16" s="157">
        <f t="shared" ref="E16:S16" si="1">SUM(E11:E15)</f>
        <v>12009.72</v>
      </c>
      <c r="F16" s="157">
        <f t="shared" si="1"/>
        <v>8413.61</v>
      </c>
      <c r="G16" s="157">
        <f t="shared" si="1"/>
        <v>62535.07</v>
      </c>
      <c r="H16" s="157">
        <f t="shared" si="1"/>
        <v>725639.16</v>
      </c>
      <c r="I16" s="157">
        <f t="shared" si="1"/>
        <v>1967154.25</v>
      </c>
      <c r="J16" s="157">
        <f t="shared" si="1"/>
        <v>9024.06</v>
      </c>
      <c r="K16" s="157">
        <f t="shared" si="1"/>
        <v>33202.11</v>
      </c>
      <c r="L16" s="157">
        <f t="shared" si="1"/>
        <v>13028.52</v>
      </c>
      <c r="M16" s="157">
        <f t="shared" si="1"/>
        <v>16298.38</v>
      </c>
      <c r="N16" s="157">
        <f t="shared" si="1"/>
        <v>20541.919999999998</v>
      </c>
      <c r="O16" s="157">
        <f t="shared" si="1"/>
        <v>389189.18</v>
      </c>
      <c r="P16" s="157">
        <f t="shared" si="1"/>
        <v>21520.590000000004</v>
      </c>
      <c r="Q16" s="157">
        <f t="shared" si="1"/>
        <v>34791.4</v>
      </c>
      <c r="R16" s="157">
        <f t="shared" si="1"/>
        <v>37902.720000000001</v>
      </c>
      <c r="S16" s="157">
        <f t="shared" si="1"/>
        <v>1565073.9300000002</v>
      </c>
      <c r="T16" s="158">
        <f t="shared" si="0"/>
        <v>5243052.12</v>
      </c>
      <c r="V16" s="447"/>
      <c r="W16" s="447"/>
    </row>
    <row r="17" spans="1:24" ht="13.5" thickBot="1" x14ac:dyDescent="0.25">
      <c r="A17" s="55"/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159"/>
      <c r="V17" s="447"/>
      <c r="W17" s="447"/>
    </row>
    <row r="18" spans="1:24" x14ac:dyDescent="0.2">
      <c r="A18" s="160" t="s">
        <v>7</v>
      </c>
      <c r="B18" s="58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4"/>
      <c r="P18" s="404"/>
      <c r="Q18" s="404"/>
      <c r="R18" s="403"/>
      <c r="S18" s="405"/>
      <c r="T18" s="161">
        <f>SUM(C18:S18)</f>
        <v>0</v>
      </c>
      <c r="V18" s="447"/>
    </row>
    <row r="19" spans="1:24" x14ac:dyDescent="0.2">
      <c r="A19" s="162" t="s">
        <v>44</v>
      </c>
      <c r="B19" s="149"/>
      <c r="C19" s="406">
        <v>19736.599999999999</v>
      </c>
      <c r="D19" s="407"/>
      <c r="E19" s="408"/>
      <c r="F19" s="408"/>
      <c r="G19" s="408"/>
      <c r="H19" s="318">
        <v>20082.849999999999</v>
      </c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9"/>
      <c r="T19" s="147">
        <f>SUM(C19:S19)</f>
        <v>39819.449999999997</v>
      </c>
      <c r="V19" s="447"/>
      <c r="W19" s="447"/>
    </row>
    <row r="20" spans="1:24" x14ac:dyDescent="0.2">
      <c r="A20" s="163" t="s">
        <v>10</v>
      </c>
      <c r="B20" s="151"/>
      <c r="C20" s="410"/>
      <c r="D20" s="365"/>
      <c r="E20" s="401"/>
      <c r="F20" s="401"/>
      <c r="G20" s="401"/>
      <c r="H20" s="401"/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2"/>
      <c r="T20" s="147">
        <f>SUM(C20:S20)</f>
        <v>0</v>
      </c>
    </row>
    <row r="21" spans="1:24" ht="13.5" thickBot="1" x14ac:dyDescent="0.25">
      <c r="A21" s="63" t="s">
        <v>11</v>
      </c>
      <c r="B21" s="64"/>
      <c r="C21" s="411"/>
      <c r="D21" s="411"/>
      <c r="E21" s="412"/>
      <c r="F21" s="412"/>
      <c r="G21" s="412"/>
      <c r="H21" s="412"/>
      <c r="I21" s="412">
        <v>39000</v>
      </c>
      <c r="J21" s="412"/>
      <c r="K21" s="412"/>
      <c r="L21" s="412"/>
      <c r="M21" s="412"/>
      <c r="N21" s="412"/>
      <c r="O21" s="412"/>
      <c r="P21" s="412"/>
      <c r="Q21" s="412"/>
      <c r="R21" s="412"/>
      <c r="S21" s="413"/>
      <c r="T21" s="147">
        <f>SUM(C21:S21)</f>
        <v>39000</v>
      </c>
    </row>
    <row r="22" spans="1:24" ht="13.5" thickBot="1" x14ac:dyDescent="0.25">
      <c r="A22" s="154" t="s">
        <v>40</v>
      </c>
      <c r="B22" s="155"/>
      <c r="C22" s="164">
        <f t="shared" ref="C22:R22" si="2">SUM(C18:C21)</f>
        <v>19736.599999999999</v>
      </c>
      <c r="D22" s="165">
        <f t="shared" si="2"/>
        <v>0</v>
      </c>
      <c r="E22" s="165">
        <f t="shared" si="2"/>
        <v>0</v>
      </c>
      <c r="F22" s="165">
        <f t="shared" si="2"/>
        <v>0</v>
      </c>
      <c r="G22" s="165">
        <f t="shared" si="2"/>
        <v>0</v>
      </c>
      <c r="H22" s="165">
        <f t="shared" si="2"/>
        <v>20082.849999999999</v>
      </c>
      <c r="I22" s="165">
        <f t="shared" si="2"/>
        <v>39000</v>
      </c>
      <c r="J22" s="165">
        <f t="shared" si="2"/>
        <v>0</v>
      </c>
      <c r="K22" s="165">
        <f t="shared" si="2"/>
        <v>0</v>
      </c>
      <c r="L22" s="165">
        <f t="shared" si="2"/>
        <v>0</v>
      </c>
      <c r="M22" s="165">
        <f t="shared" si="2"/>
        <v>0</v>
      </c>
      <c r="N22" s="165">
        <f t="shared" si="2"/>
        <v>0</v>
      </c>
      <c r="O22" s="165">
        <f t="shared" si="2"/>
        <v>0</v>
      </c>
      <c r="P22" s="165">
        <f t="shared" si="2"/>
        <v>0</v>
      </c>
      <c r="Q22" s="165">
        <f t="shared" si="2"/>
        <v>0</v>
      </c>
      <c r="R22" s="165">
        <f t="shared" si="2"/>
        <v>0</v>
      </c>
      <c r="S22" s="166">
        <f>SUM(S18:S21)</f>
        <v>0</v>
      </c>
      <c r="T22" s="167">
        <f>SUM(C22:S22)</f>
        <v>78819.45</v>
      </c>
    </row>
    <row r="23" spans="1:24" ht="13.5" thickBot="1" x14ac:dyDescent="0.25">
      <c r="A23" s="55"/>
      <c r="B23" s="56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159"/>
    </row>
    <row r="24" spans="1:24" ht="12.75" customHeight="1" x14ac:dyDescent="0.2">
      <c r="A24" s="160" t="s">
        <v>7</v>
      </c>
      <c r="B24" s="60"/>
      <c r="C24" s="414"/>
      <c r="D24" s="414"/>
      <c r="E24" s="414"/>
      <c r="F24" s="414"/>
      <c r="G24" s="414"/>
      <c r="H24" s="414"/>
      <c r="I24" s="414"/>
      <c r="J24" s="414"/>
      <c r="K24" s="414"/>
      <c r="L24" s="414"/>
      <c r="M24" s="414"/>
      <c r="N24" s="414"/>
      <c r="O24" s="414"/>
      <c r="P24" s="414"/>
      <c r="Q24" s="414"/>
      <c r="R24" s="414"/>
      <c r="S24" s="415"/>
      <c r="T24" s="161">
        <f>SUM(C24:S24)</f>
        <v>0</v>
      </c>
    </row>
    <row r="25" spans="1:24" ht="12.75" customHeight="1" x14ac:dyDescent="0.2">
      <c r="A25" s="162" t="s">
        <v>44</v>
      </c>
      <c r="B25" s="149"/>
      <c r="C25" s="416"/>
      <c r="D25" s="194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6"/>
      <c r="T25" s="168">
        <f>SUM(C25:S25)</f>
        <v>0</v>
      </c>
    </row>
    <row r="26" spans="1:24" ht="13.5" customHeight="1" x14ac:dyDescent="0.2">
      <c r="A26" s="163" t="s">
        <v>10</v>
      </c>
      <c r="B26" s="151"/>
      <c r="C26" s="400"/>
      <c r="D26" s="400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01"/>
      <c r="R26" s="401"/>
      <c r="S26" s="402"/>
      <c r="T26" s="168">
        <f>SUM(C26:S26)</f>
        <v>0</v>
      </c>
    </row>
    <row r="27" spans="1:24" ht="12.75" customHeight="1" thickBot="1" x14ac:dyDescent="0.25">
      <c r="A27" s="63" t="s">
        <v>11</v>
      </c>
      <c r="B27" s="64"/>
      <c r="C27" s="411"/>
      <c r="D27" s="411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3"/>
      <c r="T27" s="168">
        <f>SUM(C27:S27)</f>
        <v>0</v>
      </c>
    </row>
    <row r="28" spans="1:24" ht="13.5" customHeight="1" thickBot="1" x14ac:dyDescent="0.25">
      <c r="A28" s="154" t="s">
        <v>38</v>
      </c>
      <c r="B28" s="155"/>
      <c r="C28" s="169">
        <f>SUM(C24:C27)</f>
        <v>0</v>
      </c>
      <c r="D28" s="164">
        <f t="shared" ref="D28:N28" si="3">SUM(D25:D27)</f>
        <v>0</v>
      </c>
      <c r="E28" s="165">
        <f t="shared" si="3"/>
        <v>0</v>
      </c>
      <c r="F28" s="165">
        <f t="shared" si="3"/>
        <v>0</v>
      </c>
      <c r="G28" s="165">
        <f t="shared" si="3"/>
        <v>0</v>
      </c>
      <c r="H28" s="165">
        <f t="shared" si="3"/>
        <v>0</v>
      </c>
      <c r="I28" s="165">
        <f t="shared" si="3"/>
        <v>0</v>
      </c>
      <c r="J28" s="165">
        <f t="shared" si="3"/>
        <v>0</v>
      </c>
      <c r="K28" s="165">
        <f t="shared" si="3"/>
        <v>0</v>
      </c>
      <c r="L28" s="165">
        <f t="shared" si="3"/>
        <v>0</v>
      </c>
      <c r="M28" s="165">
        <f t="shared" si="3"/>
        <v>0</v>
      </c>
      <c r="N28" s="165">
        <f t="shared" si="3"/>
        <v>0</v>
      </c>
      <c r="O28" s="165">
        <f>SUM(O24:O27)</f>
        <v>0</v>
      </c>
      <c r="P28" s="165">
        <f>SUM(P24:P27)</f>
        <v>0</v>
      </c>
      <c r="Q28" s="165">
        <f>SUM(Q24:Q27)</f>
        <v>0</v>
      </c>
      <c r="R28" s="165">
        <f>SUM(R25:R27)</f>
        <v>0</v>
      </c>
      <c r="S28" s="166">
        <f>SUM(S25:S27)</f>
        <v>0</v>
      </c>
      <c r="T28" s="158">
        <f>SUM(C28:S28)</f>
        <v>0</v>
      </c>
    </row>
    <row r="29" spans="1:24" ht="12.75" customHeight="1" thickBot="1" x14ac:dyDescent="0.25">
      <c r="A29" s="55"/>
      <c r="B29" s="56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159"/>
    </row>
    <row r="30" spans="1:24" ht="12.75" customHeight="1" thickBot="1" x14ac:dyDescent="0.25">
      <c r="A30" s="150" t="s">
        <v>56</v>
      </c>
      <c r="B30" s="58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2"/>
      <c r="T30" s="159"/>
      <c r="V30" s="447"/>
      <c r="X30" s="447"/>
    </row>
    <row r="31" spans="1:24" ht="13.5" customHeight="1" thickBot="1" x14ac:dyDescent="0.25">
      <c r="A31" s="152" t="s">
        <v>44</v>
      </c>
      <c r="B31" s="283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5"/>
      <c r="T31" s="147">
        <f>SUM(C31:S31)</f>
        <v>0</v>
      </c>
      <c r="V31" s="447"/>
    </row>
    <row r="32" spans="1:24" ht="12.75" customHeight="1" thickBot="1" x14ac:dyDescent="0.25">
      <c r="A32" s="287" t="s">
        <v>55</v>
      </c>
      <c r="B32" s="286"/>
      <c r="C32" s="170">
        <f>SUM(C30:C31)</f>
        <v>0</v>
      </c>
      <c r="D32" s="170">
        <f t="shared" ref="D32:S32" si="4">SUM(D30:D31)</f>
        <v>0</v>
      </c>
      <c r="E32" s="170">
        <f t="shared" si="4"/>
        <v>0</v>
      </c>
      <c r="F32" s="170">
        <f t="shared" si="4"/>
        <v>0</v>
      </c>
      <c r="G32" s="170">
        <f t="shared" si="4"/>
        <v>0</v>
      </c>
      <c r="H32" s="170">
        <f t="shared" si="4"/>
        <v>0</v>
      </c>
      <c r="I32" s="170">
        <f t="shared" si="4"/>
        <v>0</v>
      </c>
      <c r="J32" s="170">
        <f t="shared" si="4"/>
        <v>0</v>
      </c>
      <c r="K32" s="170">
        <f t="shared" si="4"/>
        <v>0</v>
      </c>
      <c r="L32" s="170">
        <f t="shared" si="4"/>
        <v>0</v>
      </c>
      <c r="M32" s="170">
        <f t="shared" si="4"/>
        <v>0</v>
      </c>
      <c r="N32" s="170">
        <f t="shared" si="4"/>
        <v>0</v>
      </c>
      <c r="O32" s="170">
        <f t="shared" si="4"/>
        <v>0</v>
      </c>
      <c r="P32" s="170">
        <f t="shared" si="4"/>
        <v>0</v>
      </c>
      <c r="Q32" s="170">
        <f t="shared" si="4"/>
        <v>0</v>
      </c>
      <c r="R32" s="170">
        <f t="shared" si="4"/>
        <v>0</v>
      </c>
      <c r="S32" s="170">
        <f t="shared" si="4"/>
        <v>0</v>
      </c>
      <c r="T32" s="158">
        <f>SUM(C32:S32)</f>
        <v>0</v>
      </c>
      <c r="V32" s="447"/>
    </row>
    <row r="33" spans="1:24" ht="12.75" customHeight="1" thickBot="1" x14ac:dyDescent="0.25">
      <c r="A33" s="55"/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171"/>
    </row>
    <row r="34" spans="1:24" ht="15.75" customHeight="1" x14ac:dyDescent="0.2">
      <c r="A34" s="172"/>
      <c r="B34" s="173"/>
      <c r="C34" s="61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6"/>
      <c r="T34" s="147"/>
    </row>
    <row r="35" spans="1:24" ht="17.25" customHeight="1" thickBot="1" x14ac:dyDescent="0.25">
      <c r="A35" s="174"/>
      <c r="B35" s="153"/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4"/>
      <c r="T35" s="147"/>
      <c r="X35" s="84" t="s">
        <v>57</v>
      </c>
    </row>
    <row r="36" spans="1:24" ht="22.5" customHeight="1" thickBot="1" x14ac:dyDescent="0.25">
      <c r="A36" s="88"/>
      <c r="B36" s="139"/>
      <c r="C36" s="169">
        <f t="shared" ref="C36:P36" si="5">SUM(C34:C35)</f>
        <v>0</v>
      </c>
      <c r="D36" s="169">
        <f t="shared" si="5"/>
        <v>0</v>
      </c>
      <c r="E36" s="169">
        <f t="shared" si="5"/>
        <v>0</v>
      </c>
      <c r="F36" s="169">
        <f t="shared" si="5"/>
        <v>0</v>
      </c>
      <c r="G36" s="169">
        <f t="shared" si="5"/>
        <v>0</v>
      </c>
      <c r="H36" s="169">
        <f t="shared" si="5"/>
        <v>0</v>
      </c>
      <c r="I36" s="169">
        <f t="shared" si="5"/>
        <v>0</v>
      </c>
      <c r="J36" s="169">
        <f t="shared" si="5"/>
        <v>0</v>
      </c>
      <c r="K36" s="169">
        <f t="shared" si="5"/>
        <v>0</v>
      </c>
      <c r="L36" s="169">
        <f t="shared" si="5"/>
        <v>0</v>
      </c>
      <c r="M36" s="169">
        <f t="shared" si="5"/>
        <v>0</v>
      </c>
      <c r="N36" s="169">
        <f t="shared" si="5"/>
        <v>0</v>
      </c>
      <c r="O36" s="169">
        <f t="shared" si="5"/>
        <v>0</v>
      </c>
      <c r="P36" s="169">
        <f t="shared" si="5"/>
        <v>0</v>
      </c>
      <c r="Q36" s="169"/>
      <c r="R36" s="169">
        <f>SUM(R34:R35)</f>
        <v>0</v>
      </c>
      <c r="S36" s="175">
        <f>SUM(S34:S35)</f>
        <v>0</v>
      </c>
      <c r="T36" s="147"/>
    </row>
    <row r="37" spans="1:24" ht="21" customHeight="1" thickBot="1" x14ac:dyDescent="0.25">
      <c r="A37" s="176" t="s">
        <v>24</v>
      </c>
      <c r="B37" s="177"/>
      <c r="C37" s="169">
        <f>C16+C22+C28+C32+C36</f>
        <v>287560.15999999997</v>
      </c>
      <c r="D37" s="169">
        <f t="shared" ref="D37:S37" si="6">D16+D22+D28+D32+D36</f>
        <v>58903.94</v>
      </c>
      <c r="E37" s="169">
        <f t="shared" si="6"/>
        <v>12009.72</v>
      </c>
      <c r="F37" s="169">
        <f t="shared" si="6"/>
        <v>8413.61</v>
      </c>
      <c r="G37" s="169">
        <f t="shared" si="6"/>
        <v>62535.07</v>
      </c>
      <c r="H37" s="169">
        <f t="shared" si="6"/>
        <v>745722.01</v>
      </c>
      <c r="I37" s="169">
        <f t="shared" si="6"/>
        <v>2006154.25</v>
      </c>
      <c r="J37" s="169">
        <f t="shared" si="6"/>
        <v>9024.06</v>
      </c>
      <c r="K37" s="169">
        <f t="shared" si="6"/>
        <v>33202.11</v>
      </c>
      <c r="L37" s="169">
        <f t="shared" si="6"/>
        <v>13028.52</v>
      </c>
      <c r="M37" s="169">
        <f t="shared" si="6"/>
        <v>16298.38</v>
      </c>
      <c r="N37" s="169">
        <f t="shared" si="6"/>
        <v>20541.919999999998</v>
      </c>
      <c r="O37" s="169">
        <f t="shared" si="6"/>
        <v>389189.18</v>
      </c>
      <c r="P37" s="169">
        <f t="shared" si="6"/>
        <v>21520.590000000004</v>
      </c>
      <c r="Q37" s="169">
        <f t="shared" si="6"/>
        <v>34791.4</v>
      </c>
      <c r="R37" s="169">
        <f t="shared" si="6"/>
        <v>37902.720000000001</v>
      </c>
      <c r="S37" s="169">
        <f t="shared" si="6"/>
        <v>1565073.9300000002</v>
      </c>
      <c r="T37" s="158">
        <f>T16+T22+T28+T32+T36-E40-E41</f>
        <v>5316946.6500000004</v>
      </c>
    </row>
    <row r="38" spans="1:24" ht="17.25" customHeight="1" thickBot="1" x14ac:dyDescent="0.25">
      <c r="A38" s="118"/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56"/>
      <c r="Q38" s="84" t="s">
        <v>41</v>
      </c>
      <c r="R38" s="84"/>
      <c r="S38" s="178">
        <f>C37+D37+E37+F37+G37+H37+I37+J37+K37+L37+M37+N37+O37+P37+Q37+R37+S37-E40-E41</f>
        <v>5316946.6500000004</v>
      </c>
    </row>
    <row r="39" spans="1:24" ht="13.5" thickBot="1" x14ac:dyDescent="0.25">
      <c r="A39" s="179" t="s">
        <v>1195</v>
      </c>
      <c r="B39" s="180"/>
      <c r="C39" s="180"/>
      <c r="D39" s="181"/>
      <c r="E39" s="31">
        <v>2103.06</v>
      </c>
      <c r="F39" s="118"/>
      <c r="G39" s="446"/>
      <c r="H39" s="446"/>
      <c r="I39" s="118"/>
      <c r="J39" s="118"/>
      <c r="K39" s="118"/>
      <c r="L39" s="118"/>
      <c r="N39" s="85"/>
    </row>
    <row r="40" spans="1:24" ht="13.5" thickBot="1" x14ac:dyDescent="0.25">
      <c r="A40" s="179" t="s">
        <v>1196</v>
      </c>
      <c r="B40" s="180"/>
      <c r="C40" s="180"/>
      <c r="D40" s="181"/>
      <c r="E40" s="31">
        <v>800</v>
      </c>
      <c r="F40" s="182"/>
      <c r="G40" s="59"/>
      <c r="H40" s="118"/>
      <c r="I40" s="118"/>
      <c r="J40" s="118"/>
      <c r="K40" s="118"/>
      <c r="L40" s="118"/>
      <c r="N40" s="85"/>
      <c r="Q40" s="304" t="s">
        <v>58</v>
      </c>
      <c r="R40" s="305"/>
      <c r="S40" s="306"/>
      <c r="T40" s="307">
        <f>T16+T22+T28</f>
        <v>5321871.57</v>
      </c>
    </row>
    <row r="41" spans="1:24" ht="13.5" thickBot="1" x14ac:dyDescent="0.25">
      <c r="A41" s="179" t="s">
        <v>1197</v>
      </c>
      <c r="B41" s="180"/>
      <c r="C41" s="180"/>
      <c r="D41" s="181"/>
      <c r="E41" s="31">
        <v>4124.92</v>
      </c>
      <c r="H41" s="84" t="s">
        <v>74</v>
      </c>
      <c r="I41" s="84"/>
      <c r="J41" s="84"/>
      <c r="Q41" s="308" t="s">
        <v>59</v>
      </c>
      <c r="R41" s="309"/>
      <c r="S41" s="133"/>
      <c r="T41" s="307">
        <f>T31+T35</f>
        <v>0</v>
      </c>
    </row>
    <row r="42" spans="1:24" ht="13.5" thickBot="1" x14ac:dyDescent="0.25">
      <c r="A42" s="85"/>
      <c r="B42" s="85"/>
      <c r="C42" s="85"/>
      <c r="H42" s="84" t="s">
        <v>73</v>
      </c>
      <c r="I42" s="84"/>
      <c r="J42" s="84"/>
      <c r="Q42" s="308" t="s">
        <v>60</v>
      </c>
      <c r="R42" s="309"/>
      <c r="S42" s="133"/>
      <c r="T42" s="310">
        <v>4924.92</v>
      </c>
    </row>
    <row r="43" spans="1:24" ht="13.5" thickBot="1" x14ac:dyDescent="0.25">
      <c r="A43" s="85" t="s">
        <v>1182</v>
      </c>
      <c r="B43" s="85"/>
      <c r="C43" s="85"/>
      <c r="H43" s="84" t="s">
        <v>62</v>
      </c>
      <c r="I43" s="84"/>
      <c r="J43" s="84"/>
      <c r="T43" s="158">
        <f>T40+T41-T42</f>
        <v>5316946.6500000004</v>
      </c>
    </row>
    <row r="46" spans="1:24" ht="13.5" thickBot="1" x14ac:dyDescent="0.25">
      <c r="G46" s="124"/>
      <c r="H46" s="124"/>
      <c r="I46" s="124"/>
      <c r="J46" s="84"/>
      <c r="K46" s="84"/>
      <c r="L46" s="84"/>
      <c r="M46" s="84"/>
      <c r="S46" s="118"/>
    </row>
    <row r="47" spans="1:24" ht="15.75" x14ac:dyDescent="0.25">
      <c r="A47" s="118"/>
      <c r="B47" s="118"/>
      <c r="C47" s="118"/>
      <c r="E47" s="125"/>
      <c r="F47" s="126"/>
      <c r="G47" s="124"/>
      <c r="H47" s="127"/>
      <c r="I47" s="124"/>
      <c r="J47" s="84"/>
      <c r="K47" s="84"/>
      <c r="L47" s="84"/>
      <c r="M47" s="84"/>
      <c r="N47" s="118"/>
      <c r="O47" s="118"/>
      <c r="P47" s="118"/>
      <c r="Q47" s="160" t="s">
        <v>66</v>
      </c>
      <c r="R47" s="370"/>
      <c r="S47" s="371">
        <f>T11+T18+T24+T30</f>
        <v>2230064.4800000004</v>
      </c>
    </row>
    <row r="48" spans="1:24" x14ac:dyDescent="0.2">
      <c r="A48" s="118"/>
      <c r="B48" s="118"/>
      <c r="C48" s="118"/>
      <c r="E48" s="85"/>
      <c r="F48" s="84"/>
      <c r="N48" s="84"/>
      <c r="O48" s="118"/>
      <c r="P48" s="118"/>
      <c r="Q48" s="163" t="s">
        <v>67</v>
      </c>
      <c r="R48" s="372"/>
      <c r="S48" s="373">
        <f>T12+T19+T25+T31</f>
        <v>1164723.31</v>
      </c>
    </row>
    <row r="49" spans="1:20" ht="15" x14ac:dyDescent="0.2">
      <c r="A49" s="118"/>
      <c r="B49" s="118"/>
      <c r="C49" s="118"/>
      <c r="E49" s="85"/>
      <c r="F49" s="85"/>
      <c r="H49" s="128"/>
      <c r="I49" s="128"/>
      <c r="J49" s="128"/>
      <c r="K49" s="128"/>
      <c r="L49" s="86"/>
      <c r="M49" s="86"/>
      <c r="N49" s="84"/>
      <c r="O49" s="118"/>
      <c r="P49" s="118"/>
      <c r="Q49" s="163" t="s">
        <v>68</v>
      </c>
      <c r="R49" s="372"/>
      <c r="S49" s="373">
        <f>T13</f>
        <v>77584.5</v>
      </c>
    </row>
    <row r="50" spans="1:20" ht="15" x14ac:dyDescent="0.2">
      <c r="A50" s="118"/>
      <c r="B50" s="118"/>
      <c r="C50" s="118"/>
      <c r="H50" s="86"/>
      <c r="I50" s="118"/>
      <c r="J50" s="118"/>
      <c r="K50" s="118"/>
      <c r="L50" s="118"/>
      <c r="M50" s="118"/>
      <c r="N50" s="118"/>
      <c r="O50" s="118"/>
      <c r="P50" s="118"/>
      <c r="Q50" s="163" t="s">
        <v>69</v>
      </c>
      <c r="R50" s="372"/>
      <c r="S50" s="373">
        <f>T14+T20+T26</f>
        <v>62879</v>
      </c>
    </row>
    <row r="51" spans="1:20" ht="15.75" thickBot="1" x14ac:dyDescent="0.3">
      <c r="A51" s="129"/>
      <c r="B51" s="130"/>
      <c r="C51" s="131"/>
      <c r="D51" s="130"/>
      <c r="E51" s="130"/>
      <c r="F51" s="130"/>
      <c r="G51" s="130"/>
      <c r="H51" s="130"/>
      <c r="I51" s="118"/>
      <c r="J51" s="118"/>
      <c r="K51" s="118"/>
      <c r="L51" s="118"/>
      <c r="M51" s="118"/>
      <c r="N51" s="118"/>
      <c r="O51" s="118"/>
      <c r="P51" s="118"/>
      <c r="Q51" s="174" t="s">
        <v>70</v>
      </c>
      <c r="R51" s="374"/>
      <c r="S51" s="373">
        <f>T15+T21+T27</f>
        <v>1786620.28</v>
      </c>
      <c r="T51" s="290"/>
    </row>
    <row r="52" spans="1:20" ht="15.75" thickBot="1" x14ac:dyDescent="0.3">
      <c r="A52" s="129"/>
      <c r="B52" s="130"/>
      <c r="C52" s="131"/>
      <c r="D52" s="130"/>
      <c r="E52" s="130"/>
      <c r="F52" s="130"/>
      <c r="G52" s="130"/>
      <c r="H52" s="130"/>
      <c r="I52" s="118"/>
      <c r="J52" s="118"/>
      <c r="K52" s="118"/>
      <c r="L52" s="118"/>
      <c r="M52" s="118"/>
      <c r="N52" s="118"/>
      <c r="O52" s="118"/>
      <c r="P52" s="118"/>
      <c r="Q52" s="501" t="s">
        <v>1198</v>
      </c>
      <c r="R52" s="502"/>
      <c r="S52" s="500">
        <f>E40+E41</f>
        <v>4924.92</v>
      </c>
      <c r="T52" s="290"/>
    </row>
    <row r="53" spans="1:20" ht="16.5" customHeight="1" thickBot="1" x14ac:dyDescent="0.25">
      <c r="A53" s="288"/>
      <c r="B53" s="89"/>
      <c r="C53" s="289"/>
      <c r="D53" s="289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375" t="s">
        <v>71</v>
      </c>
      <c r="R53" s="376"/>
      <c r="S53" s="499">
        <f>S47+S48+S49+S50+S51-S52</f>
        <v>5316946.6500000004</v>
      </c>
      <c r="T53" s="293"/>
    </row>
    <row r="54" spans="1:20" ht="22.5" customHeight="1" thickBot="1" x14ac:dyDescent="0.25">
      <c r="A54" s="291"/>
      <c r="B54" s="56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92"/>
      <c r="Q54" s="294"/>
      <c r="R54" s="294"/>
      <c r="S54" s="503">
        <f>SUM(S52:S53)</f>
        <v>5321871.57</v>
      </c>
      <c r="T54" s="161"/>
    </row>
    <row r="55" spans="1:20" x14ac:dyDescent="0.2">
      <c r="A55" s="5"/>
      <c r="B55" s="56"/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294"/>
      <c r="R55" s="294"/>
      <c r="S55" s="294"/>
      <c r="T55" s="161"/>
    </row>
    <row r="56" spans="1:20" x14ac:dyDescent="0.2">
      <c r="A56" s="5"/>
      <c r="B56" s="56"/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294"/>
      <c r="R56" s="294"/>
      <c r="S56" s="294"/>
      <c r="T56" s="161"/>
    </row>
    <row r="57" spans="1:20" x14ac:dyDescent="0.2">
      <c r="A57" s="5"/>
      <c r="B57" s="56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161"/>
    </row>
    <row r="58" spans="1:20" x14ac:dyDescent="0.2">
      <c r="A58" s="5"/>
      <c r="B58" s="56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57"/>
      <c r="R58" s="57"/>
      <c r="S58" s="57"/>
      <c r="T58" s="161"/>
    </row>
    <row r="59" spans="1:20" x14ac:dyDescent="0.2">
      <c r="A59" s="5"/>
      <c r="B59" s="56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57"/>
      <c r="R59" s="57"/>
      <c r="S59" s="57"/>
      <c r="T59" s="159"/>
    </row>
    <row r="60" spans="1:20" x14ac:dyDescent="0.2">
      <c r="A60" s="55"/>
      <c r="B60" s="56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295"/>
      <c r="R60" s="57"/>
      <c r="S60" s="57"/>
      <c r="T60" s="159"/>
    </row>
    <row r="61" spans="1:20" x14ac:dyDescent="0.2">
      <c r="A61" s="55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295"/>
      <c r="R61" s="295"/>
      <c r="S61" s="295"/>
      <c r="T61" s="161"/>
    </row>
    <row r="62" spans="1:20" x14ac:dyDescent="0.2">
      <c r="A62" s="5"/>
      <c r="B62" s="56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295"/>
      <c r="P62" s="295"/>
      <c r="Q62" s="294"/>
      <c r="R62" s="294"/>
      <c r="S62" s="294"/>
      <c r="T62" s="161"/>
    </row>
    <row r="63" spans="1:20" x14ac:dyDescent="0.2">
      <c r="A63" s="5"/>
      <c r="B63" s="56"/>
      <c r="C63" s="296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4"/>
      <c r="R63" s="294"/>
      <c r="S63" s="294"/>
      <c r="T63" s="161"/>
    </row>
    <row r="64" spans="1:20" x14ac:dyDescent="0.2">
      <c r="A64" s="5"/>
      <c r="B64" s="56"/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59"/>
      <c r="R64" s="59"/>
      <c r="S64" s="59"/>
      <c r="T64" s="161"/>
    </row>
    <row r="65" spans="1:20" x14ac:dyDescent="0.2">
      <c r="A65" s="5"/>
      <c r="B65" s="56"/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59"/>
      <c r="R65" s="59"/>
      <c r="S65" s="59"/>
      <c r="T65" s="159"/>
    </row>
    <row r="66" spans="1:20" x14ac:dyDescent="0.2">
      <c r="A66" s="55"/>
      <c r="B66" s="56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294"/>
      <c r="R66" s="294"/>
      <c r="S66" s="294"/>
      <c r="T66" s="159"/>
    </row>
    <row r="67" spans="1:20" x14ac:dyDescent="0.2">
      <c r="A67" s="55"/>
      <c r="B67" s="56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294"/>
      <c r="R67" s="294"/>
      <c r="S67" s="294"/>
      <c r="T67" s="161"/>
    </row>
    <row r="68" spans="1:20" x14ac:dyDescent="0.2">
      <c r="A68" s="5"/>
      <c r="B68" s="5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161"/>
    </row>
    <row r="69" spans="1:20" x14ac:dyDescent="0.2">
      <c r="A69" s="5"/>
      <c r="B69" s="56"/>
      <c r="C69" s="296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161"/>
    </row>
    <row r="70" spans="1:20" x14ac:dyDescent="0.2">
      <c r="A70" s="5"/>
      <c r="B70" s="56"/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59"/>
      <c r="R70" s="59"/>
      <c r="S70" s="59"/>
      <c r="T70" s="161"/>
    </row>
    <row r="71" spans="1:20" x14ac:dyDescent="0.2">
      <c r="A71" s="5"/>
      <c r="B71" s="56"/>
      <c r="C71" s="294"/>
      <c r="D71" s="294"/>
      <c r="E71" s="294"/>
      <c r="F71" s="294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59"/>
      <c r="R71" s="59"/>
      <c r="S71" s="59"/>
      <c r="T71" s="159"/>
    </row>
    <row r="72" spans="1:20" x14ac:dyDescent="0.2">
      <c r="A72" s="55"/>
      <c r="B72" s="56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294"/>
      <c r="R72" s="294"/>
      <c r="S72" s="294"/>
      <c r="T72" s="159"/>
    </row>
    <row r="73" spans="1:20" x14ac:dyDescent="0.2">
      <c r="A73" s="55"/>
      <c r="B73" s="56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161"/>
    </row>
    <row r="74" spans="1:20" x14ac:dyDescent="0.2">
      <c r="A74" s="5"/>
      <c r="B74" s="56"/>
      <c r="C74" s="294"/>
      <c r="D74" s="294"/>
      <c r="E74" s="294"/>
      <c r="F74" s="294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59"/>
      <c r="R74" s="59"/>
      <c r="S74" s="59"/>
      <c r="T74" s="171"/>
    </row>
    <row r="75" spans="1:20" x14ac:dyDescent="0.2">
      <c r="A75" s="55"/>
      <c r="B75" s="56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294"/>
      <c r="R75" s="294"/>
      <c r="S75" s="294"/>
      <c r="T75" s="171"/>
    </row>
    <row r="76" spans="1:20" x14ac:dyDescent="0.2">
      <c r="A76" s="55"/>
      <c r="B76" s="56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294"/>
      <c r="R76" s="294"/>
      <c r="S76" s="294"/>
      <c r="T76" s="161"/>
    </row>
    <row r="77" spans="1:20" x14ac:dyDescent="0.2">
      <c r="A77" s="5"/>
      <c r="B77" s="56"/>
      <c r="C77" s="294"/>
      <c r="D77" s="294"/>
      <c r="E77" s="294"/>
      <c r="F77" s="294"/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59"/>
      <c r="R77" s="59"/>
      <c r="S77" s="59"/>
      <c r="T77" s="161"/>
    </row>
    <row r="78" spans="1:20" x14ac:dyDescent="0.2">
      <c r="A78" s="5"/>
      <c r="B78" s="56"/>
      <c r="C78" s="294"/>
      <c r="D78" s="294"/>
      <c r="E78" s="294"/>
      <c r="F78" s="294"/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59"/>
      <c r="R78" s="59"/>
      <c r="S78" s="59"/>
      <c r="T78" s="161"/>
    </row>
    <row r="79" spans="1:20" x14ac:dyDescent="0.2">
      <c r="A79" s="56"/>
      <c r="B79" s="56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"/>
      <c r="R79" s="5"/>
      <c r="S79" s="297"/>
      <c r="T79" s="159"/>
    </row>
    <row r="80" spans="1:20" x14ac:dyDescent="0.2">
      <c r="A80" s="291"/>
      <c r="B80" s="56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T80" s="293"/>
    </row>
    <row r="81" spans="1:17" x14ac:dyDescent="0.2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56"/>
      <c r="O81" s="5"/>
      <c r="P81" s="5"/>
    </row>
    <row r="82" spans="1:17" x14ac:dyDescent="0.2">
      <c r="A82" s="56"/>
      <c r="B82" s="56"/>
      <c r="C82" s="56"/>
      <c r="D82" s="56"/>
      <c r="E82" s="159"/>
      <c r="F82" s="118"/>
      <c r="G82" s="118"/>
      <c r="H82" s="118"/>
      <c r="I82" s="118"/>
      <c r="J82" s="118"/>
      <c r="K82" s="118"/>
      <c r="L82" s="118"/>
      <c r="N82" s="85"/>
    </row>
    <row r="83" spans="1:17" x14ac:dyDescent="0.2">
      <c r="F83" s="182"/>
      <c r="G83" s="59"/>
      <c r="H83" s="118"/>
      <c r="I83" s="118"/>
      <c r="J83" s="118"/>
      <c r="K83" s="118"/>
      <c r="L83" s="118"/>
      <c r="N83" s="85"/>
      <c r="Q83" s="118"/>
    </row>
    <row r="85" spans="1:17" x14ac:dyDescent="0.2">
      <c r="A85" s="85"/>
      <c r="B85" s="85"/>
      <c r="C85" s="85"/>
      <c r="P85" s="118"/>
    </row>
  </sheetData>
  <pageMargins left="0.3" right="0.3" top="1" bottom="1" header="0.5" footer="0.5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zoomScale="110" zoomScaleNormal="110" workbookViewId="0">
      <selection activeCell="T21" sqref="T21"/>
    </sheetView>
  </sheetViews>
  <sheetFormatPr defaultRowHeight="12.75" x14ac:dyDescent="0.2"/>
  <cols>
    <col min="1" max="1" width="3.85546875" style="2" customWidth="1"/>
    <col min="2" max="2" width="11.7109375" style="90" customWidth="1"/>
    <col min="3" max="3" width="9" style="73" customWidth="1"/>
    <col min="4" max="4" width="6.7109375" style="3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285156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13.7109375" style="2" customWidth="1"/>
    <col min="18" max="18" width="6.140625" style="2" customWidth="1"/>
    <col min="19" max="16384" width="9.140625" style="2"/>
  </cols>
  <sheetData>
    <row r="1" spans="1:18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8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8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8" s="84" customFormat="1" ht="20.25" customHeight="1" x14ac:dyDescent="0.2">
      <c r="B4" s="94"/>
      <c r="C4" s="183"/>
      <c r="D4" s="111"/>
      <c r="E4" s="111"/>
      <c r="G4" s="111"/>
      <c r="P4" s="111"/>
    </row>
    <row r="5" spans="1:18" ht="16.5" thickBot="1" x14ac:dyDescent="0.3">
      <c r="A5" s="4" t="s">
        <v>79</v>
      </c>
      <c r="B5" s="91"/>
      <c r="C5" s="266"/>
      <c r="D5" s="67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</row>
    <row r="6" spans="1:18" ht="13.5" thickBot="1" x14ac:dyDescent="0.25">
      <c r="A6" s="213" t="s">
        <v>2</v>
      </c>
      <c r="B6" s="214" t="s">
        <v>49</v>
      </c>
      <c r="C6" s="215" t="s">
        <v>48</v>
      </c>
      <c r="D6" s="216" t="s">
        <v>0</v>
      </c>
      <c r="E6" s="238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21" t="s">
        <v>6</v>
      </c>
      <c r="K6" s="222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17" t="s">
        <v>12</v>
      </c>
    </row>
    <row r="7" spans="1:18" x14ac:dyDescent="0.2">
      <c r="A7" s="49">
        <v>1</v>
      </c>
      <c r="B7" s="312"/>
      <c r="C7" s="75"/>
      <c r="D7" s="79"/>
      <c r="E7" s="101"/>
      <c r="F7" s="37" t="s">
        <v>90</v>
      </c>
      <c r="G7" s="77" t="s">
        <v>78</v>
      </c>
      <c r="H7" s="48">
        <v>10</v>
      </c>
      <c r="I7" s="39">
        <v>11110</v>
      </c>
      <c r="J7" s="227">
        <f>SUM(K7+L7+M7+N7+O7)</f>
        <v>12834.79</v>
      </c>
      <c r="K7" s="352">
        <v>12834.79</v>
      </c>
      <c r="L7" s="188"/>
      <c r="M7" s="313"/>
      <c r="N7" s="192"/>
      <c r="O7" s="193"/>
      <c r="P7" s="193"/>
    </row>
    <row r="8" spans="1:18" x14ac:dyDescent="0.2">
      <c r="A8" s="311">
        <v>2</v>
      </c>
      <c r="B8" s="268" t="s">
        <v>163</v>
      </c>
      <c r="C8" s="34" t="s">
        <v>164</v>
      </c>
      <c r="D8" s="40">
        <v>19120</v>
      </c>
      <c r="E8" s="80">
        <v>63116315</v>
      </c>
      <c r="F8" s="38" t="s">
        <v>152</v>
      </c>
      <c r="G8" s="110" t="s">
        <v>165</v>
      </c>
      <c r="H8" s="48">
        <v>10</v>
      </c>
      <c r="I8" s="39">
        <v>13610</v>
      </c>
      <c r="J8" s="227">
        <f t="shared" ref="J8:J13" si="0">K8+L8+M8+N8+O8</f>
        <v>2925</v>
      </c>
      <c r="K8" s="191"/>
      <c r="L8" s="189"/>
      <c r="M8" s="192">
        <v>2925</v>
      </c>
      <c r="N8" s="193"/>
      <c r="O8" s="193"/>
      <c r="P8" s="110" t="s">
        <v>166</v>
      </c>
    </row>
    <row r="9" spans="1:18" x14ac:dyDescent="0.2">
      <c r="A9" s="72">
        <v>3</v>
      </c>
      <c r="B9" s="268" t="s">
        <v>167</v>
      </c>
      <c r="C9" s="34" t="s">
        <v>164</v>
      </c>
      <c r="D9" s="40">
        <v>19136</v>
      </c>
      <c r="E9" s="80">
        <v>63116315</v>
      </c>
      <c r="F9" s="38" t="s">
        <v>152</v>
      </c>
      <c r="G9" s="110" t="s">
        <v>165</v>
      </c>
      <c r="H9" s="48">
        <v>10</v>
      </c>
      <c r="I9" s="39">
        <v>13610</v>
      </c>
      <c r="J9" s="227">
        <f t="shared" si="0"/>
        <v>3000</v>
      </c>
      <c r="K9" s="191"/>
      <c r="L9" s="189"/>
      <c r="M9" s="192">
        <v>3000</v>
      </c>
      <c r="N9" s="193"/>
      <c r="O9" s="193"/>
      <c r="P9" s="110" t="s">
        <v>166</v>
      </c>
    </row>
    <row r="10" spans="1:18" x14ac:dyDescent="0.2">
      <c r="A10" s="311">
        <v>4</v>
      </c>
      <c r="B10" s="268" t="s">
        <v>168</v>
      </c>
      <c r="C10" s="34" t="s">
        <v>90</v>
      </c>
      <c r="D10" s="40">
        <v>19150</v>
      </c>
      <c r="E10" s="80">
        <v>63116315</v>
      </c>
      <c r="F10" s="38" t="s">
        <v>152</v>
      </c>
      <c r="G10" s="110" t="s">
        <v>165</v>
      </c>
      <c r="H10" s="48">
        <v>10</v>
      </c>
      <c r="I10" s="39">
        <v>13610</v>
      </c>
      <c r="J10" s="227">
        <f t="shared" si="0"/>
        <v>2250</v>
      </c>
      <c r="K10" s="191"/>
      <c r="L10" s="189"/>
      <c r="M10" s="192">
        <v>2250</v>
      </c>
      <c r="N10" s="193"/>
      <c r="O10" s="193"/>
      <c r="P10" s="110" t="s">
        <v>166</v>
      </c>
    </row>
    <row r="11" spans="1:18" x14ac:dyDescent="0.2">
      <c r="A11" s="72">
        <v>5</v>
      </c>
      <c r="B11" s="268" t="s">
        <v>173</v>
      </c>
      <c r="C11" s="34" t="s">
        <v>90</v>
      </c>
      <c r="D11" s="40">
        <v>19231</v>
      </c>
      <c r="E11" s="80">
        <v>63116315</v>
      </c>
      <c r="F11" s="38" t="s">
        <v>170</v>
      </c>
      <c r="G11" s="110" t="s">
        <v>165</v>
      </c>
      <c r="H11" s="48">
        <v>10</v>
      </c>
      <c r="I11" s="39">
        <v>13610</v>
      </c>
      <c r="J11" s="227">
        <f t="shared" si="0"/>
        <v>2209</v>
      </c>
      <c r="K11" s="191"/>
      <c r="L11" s="189"/>
      <c r="M11" s="192">
        <v>2209</v>
      </c>
      <c r="N11" s="193"/>
      <c r="O11" s="193"/>
      <c r="P11" s="110" t="s">
        <v>166</v>
      </c>
    </row>
    <row r="12" spans="1:18" x14ac:dyDescent="0.2">
      <c r="A12" s="311">
        <v>6</v>
      </c>
      <c r="B12" s="268" t="s">
        <v>174</v>
      </c>
      <c r="C12" s="34" t="s">
        <v>175</v>
      </c>
      <c r="D12" s="40">
        <v>19273</v>
      </c>
      <c r="E12" s="80">
        <v>63116315</v>
      </c>
      <c r="F12" s="38" t="s">
        <v>170</v>
      </c>
      <c r="G12" s="110" t="s">
        <v>165</v>
      </c>
      <c r="H12" s="48">
        <v>10</v>
      </c>
      <c r="I12" s="39">
        <v>13610</v>
      </c>
      <c r="J12" s="227">
        <f t="shared" si="0"/>
        <v>1440</v>
      </c>
      <c r="K12" s="191"/>
      <c r="L12" s="189"/>
      <c r="M12" s="192">
        <v>1440</v>
      </c>
      <c r="N12" s="193"/>
      <c r="O12" s="193"/>
      <c r="P12" s="110" t="s">
        <v>166</v>
      </c>
    </row>
    <row r="13" spans="1:18" x14ac:dyDescent="0.2">
      <c r="A13" s="72">
        <v>7</v>
      </c>
      <c r="B13" s="268" t="s">
        <v>176</v>
      </c>
      <c r="C13" s="34" t="s">
        <v>177</v>
      </c>
      <c r="D13" s="40">
        <v>19588</v>
      </c>
      <c r="E13" s="80">
        <v>63116315</v>
      </c>
      <c r="F13" s="38" t="s">
        <v>170</v>
      </c>
      <c r="G13" s="110" t="s">
        <v>165</v>
      </c>
      <c r="H13" s="48">
        <v>10</v>
      </c>
      <c r="I13" s="39">
        <v>13610</v>
      </c>
      <c r="J13" s="227">
        <f t="shared" si="0"/>
        <v>2500</v>
      </c>
      <c r="K13" s="191"/>
      <c r="L13" s="189"/>
      <c r="M13" s="192">
        <v>2500</v>
      </c>
      <c r="N13" s="193"/>
      <c r="O13" s="193"/>
      <c r="P13" s="110" t="s">
        <v>185</v>
      </c>
    </row>
    <row r="14" spans="1:18" x14ac:dyDescent="0.2">
      <c r="A14" s="311">
        <v>8</v>
      </c>
      <c r="B14" s="116" t="s">
        <v>481</v>
      </c>
      <c r="C14" s="19" t="s">
        <v>482</v>
      </c>
      <c r="D14" s="100">
        <v>27788</v>
      </c>
      <c r="E14" s="80">
        <v>63116315</v>
      </c>
      <c r="F14" s="21" t="s">
        <v>409</v>
      </c>
      <c r="G14" s="83" t="s">
        <v>479</v>
      </c>
      <c r="H14" s="32">
        <v>10</v>
      </c>
      <c r="I14" s="33">
        <v>14310</v>
      </c>
      <c r="J14" s="227">
        <f t="shared" ref="J14" si="1">SUM(K14+L14+M14+N14+O14)</f>
        <v>413</v>
      </c>
      <c r="K14" s="201"/>
      <c r="L14" s="199"/>
      <c r="M14" s="193">
        <v>413</v>
      </c>
      <c r="N14" s="199"/>
      <c r="O14" s="199"/>
      <c r="P14" s="424" t="s">
        <v>480</v>
      </c>
    </row>
    <row r="15" spans="1:18" x14ac:dyDescent="0.2">
      <c r="A15" s="72">
        <v>9</v>
      </c>
      <c r="B15" s="92" t="s">
        <v>146</v>
      </c>
      <c r="C15" s="363" t="s">
        <v>483</v>
      </c>
      <c r="D15" s="80">
        <v>27797</v>
      </c>
      <c r="E15" s="80">
        <v>63116315</v>
      </c>
      <c r="F15" s="21" t="s">
        <v>409</v>
      </c>
      <c r="G15" s="83" t="s">
        <v>479</v>
      </c>
      <c r="H15" s="32">
        <v>10</v>
      </c>
      <c r="I15" s="33">
        <v>14310</v>
      </c>
      <c r="J15" s="227">
        <f t="shared" ref="J15:J16" si="2">SUM(K15+L15+M15+N15+O15)</f>
        <v>181.7</v>
      </c>
      <c r="K15" s="201"/>
      <c r="L15" s="199"/>
      <c r="M15" s="193">
        <v>181.7</v>
      </c>
      <c r="N15" s="199"/>
      <c r="O15" s="199"/>
      <c r="P15" s="424" t="s">
        <v>480</v>
      </c>
    </row>
    <row r="16" spans="1:18" x14ac:dyDescent="0.2">
      <c r="A16" s="311">
        <v>10</v>
      </c>
      <c r="B16" s="92"/>
      <c r="C16" s="363"/>
      <c r="D16" s="80"/>
      <c r="E16" s="80"/>
      <c r="F16" s="37" t="s">
        <v>626</v>
      </c>
      <c r="G16" s="77" t="s">
        <v>854</v>
      </c>
      <c r="H16" s="48">
        <v>10</v>
      </c>
      <c r="I16" s="39">
        <v>11110</v>
      </c>
      <c r="J16" s="227">
        <f t="shared" si="2"/>
        <v>12686.32</v>
      </c>
      <c r="K16" s="191">
        <v>12686.32</v>
      </c>
      <c r="L16" s="199"/>
      <c r="M16" s="192"/>
      <c r="N16" s="199"/>
      <c r="O16" s="199"/>
      <c r="P16" s="424"/>
    </row>
    <row r="17" spans="1:16" x14ac:dyDescent="0.2">
      <c r="A17" s="72">
        <v>11</v>
      </c>
      <c r="B17" s="271" t="s">
        <v>642</v>
      </c>
      <c r="C17" s="68" t="s">
        <v>643</v>
      </c>
      <c r="D17" s="40">
        <v>42210</v>
      </c>
      <c r="E17" s="80">
        <v>63116315</v>
      </c>
      <c r="F17" s="38" t="s">
        <v>625</v>
      </c>
      <c r="G17" s="83" t="s">
        <v>644</v>
      </c>
      <c r="H17" s="32">
        <v>10</v>
      </c>
      <c r="I17" s="33">
        <v>14310</v>
      </c>
      <c r="J17" s="227">
        <f t="shared" ref="J17" si="3">SUM(K17+L17+M17+N17+O17)</f>
        <v>490</v>
      </c>
      <c r="K17" s="191"/>
      <c r="L17" s="189"/>
      <c r="M17" s="192">
        <v>490</v>
      </c>
      <c r="N17" s="193"/>
      <c r="O17" s="193"/>
      <c r="P17" s="110" t="s">
        <v>149</v>
      </c>
    </row>
    <row r="18" spans="1:16" x14ac:dyDescent="0.2">
      <c r="A18" s="311">
        <v>12</v>
      </c>
      <c r="B18" s="92" t="s">
        <v>701</v>
      </c>
      <c r="C18" s="363" t="s">
        <v>658</v>
      </c>
      <c r="D18" s="80">
        <v>44032</v>
      </c>
      <c r="E18" s="80">
        <v>63116315</v>
      </c>
      <c r="F18" s="38" t="s">
        <v>686</v>
      </c>
      <c r="G18" s="83" t="s">
        <v>702</v>
      </c>
      <c r="H18" s="32">
        <v>10</v>
      </c>
      <c r="I18" s="33">
        <v>14230</v>
      </c>
      <c r="J18" s="227">
        <f t="shared" ref="J18:J19" si="4">SUM(K18+L18+M18+N18+O18)</f>
        <v>2792</v>
      </c>
      <c r="K18" s="191"/>
      <c r="L18" s="189"/>
      <c r="M18" s="192">
        <v>2792</v>
      </c>
      <c r="N18" s="193"/>
      <c r="O18" s="193"/>
      <c r="P18" s="110" t="s">
        <v>703</v>
      </c>
    </row>
    <row r="19" spans="1:16" x14ac:dyDescent="0.2">
      <c r="A19" s="72">
        <v>13</v>
      </c>
      <c r="B19" s="276" t="s">
        <v>717</v>
      </c>
      <c r="C19" s="363" t="s">
        <v>718</v>
      </c>
      <c r="D19" s="80">
        <v>44250</v>
      </c>
      <c r="E19" s="80">
        <v>63116315</v>
      </c>
      <c r="F19" s="38" t="s">
        <v>686</v>
      </c>
      <c r="G19" s="83" t="s">
        <v>711</v>
      </c>
      <c r="H19" s="32">
        <v>10</v>
      </c>
      <c r="I19" s="33">
        <v>14310</v>
      </c>
      <c r="J19" s="227">
        <f t="shared" si="4"/>
        <v>358</v>
      </c>
      <c r="K19" s="191"/>
      <c r="L19" s="189"/>
      <c r="M19" s="192">
        <v>358</v>
      </c>
      <c r="N19" s="193"/>
      <c r="O19" s="193"/>
      <c r="P19" s="110" t="s">
        <v>149</v>
      </c>
    </row>
    <row r="20" spans="1:16" x14ac:dyDescent="0.2">
      <c r="A20" s="311">
        <v>14</v>
      </c>
      <c r="B20" s="92" t="s">
        <v>748</v>
      </c>
      <c r="C20" s="363" t="s">
        <v>749</v>
      </c>
      <c r="D20" s="80">
        <v>45597</v>
      </c>
      <c r="E20" s="80">
        <v>63116315</v>
      </c>
      <c r="F20" s="38" t="s">
        <v>686</v>
      </c>
      <c r="G20" s="83" t="s">
        <v>711</v>
      </c>
      <c r="H20" s="32">
        <v>10</v>
      </c>
      <c r="I20" s="33">
        <v>14310</v>
      </c>
      <c r="J20" s="227">
        <f t="shared" ref="J20" si="5">SUM(K20+L20+M20+N20+O20)</f>
        <v>75.5</v>
      </c>
      <c r="K20" s="191"/>
      <c r="L20" s="189"/>
      <c r="M20" s="192">
        <v>75.5</v>
      </c>
      <c r="N20" s="193"/>
      <c r="O20" s="193"/>
      <c r="P20" s="110" t="s">
        <v>149</v>
      </c>
    </row>
    <row r="21" spans="1:16" x14ac:dyDescent="0.2">
      <c r="A21" s="72">
        <v>15</v>
      </c>
      <c r="B21" s="92" t="s">
        <v>477</v>
      </c>
      <c r="C21" s="363" t="s">
        <v>380</v>
      </c>
      <c r="D21" s="80">
        <v>45626</v>
      </c>
      <c r="E21" s="80">
        <v>63116315</v>
      </c>
      <c r="F21" s="38" t="s">
        <v>686</v>
      </c>
      <c r="G21" s="83" t="s">
        <v>711</v>
      </c>
      <c r="H21" s="32">
        <v>10</v>
      </c>
      <c r="I21" s="33">
        <v>14310</v>
      </c>
      <c r="J21" s="227">
        <f t="shared" ref="J21:J25" si="6">SUM(K21+L21+M21+N21+O21)</f>
        <v>375</v>
      </c>
      <c r="K21" s="191"/>
      <c r="L21" s="189"/>
      <c r="M21" s="192">
        <v>375</v>
      </c>
      <c r="N21" s="193"/>
      <c r="O21" s="193"/>
      <c r="P21" s="110" t="s">
        <v>149</v>
      </c>
    </row>
    <row r="22" spans="1:16" x14ac:dyDescent="0.2">
      <c r="A22" s="72">
        <v>16</v>
      </c>
      <c r="B22" s="92" t="s">
        <v>777</v>
      </c>
      <c r="C22" s="363" t="s">
        <v>658</v>
      </c>
      <c r="D22" s="80">
        <v>48253</v>
      </c>
      <c r="E22" s="80">
        <v>63116315</v>
      </c>
      <c r="F22" s="38" t="s">
        <v>774</v>
      </c>
      <c r="G22" s="83" t="s">
        <v>778</v>
      </c>
      <c r="H22" s="32">
        <v>10</v>
      </c>
      <c r="I22" s="33">
        <v>13620</v>
      </c>
      <c r="J22" s="227">
        <f t="shared" si="6"/>
        <v>1184.31</v>
      </c>
      <c r="K22" s="191"/>
      <c r="L22" s="189"/>
      <c r="M22" s="192">
        <v>1184.31</v>
      </c>
      <c r="N22" s="193"/>
      <c r="O22" s="193"/>
      <c r="P22" s="110" t="s">
        <v>157</v>
      </c>
    </row>
    <row r="23" spans="1:16" x14ac:dyDescent="0.2">
      <c r="A23" s="72">
        <v>17</v>
      </c>
      <c r="B23" s="92">
        <v>141123</v>
      </c>
      <c r="C23" s="363" t="s">
        <v>400</v>
      </c>
      <c r="D23" s="80">
        <v>48630</v>
      </c>
      <c r="E23" s="80">
        <v>63116315</v>
      </c>
      <c r="F23" s="38" t="s">
        <v>774</v>
      </c>
      <c r="G23" s="83" t="s">
        <v>711</v>
      </c>
      <c r="H23" s="32">
        <v>10</v>
      </c>
      <c r="I23" s="33">
        <v>14310</v>
      </c>
      <c r="J23" s="227">
        <f t="shared" si="6"/>
        <v>387.5</v>
      </c>
      <c r="K23" s="191"/>
      <c r="L23" s="189"/>
      <c r="M23" s="192">
        <v>387.5</v>
      </c>
      <c r="N23" s="193"/>
      <c r="O23" s="193"/>
      <c r="P23" s="110" t="s">
        <v>786</v>
      </c>
    </row>
    <row r="24" spans="1:16" x14ac:dyDescent="0.2">
      <c r="A24" s="72">
        <v>18</v>
      </c>
      <c r="B24" s="92" t="s">
        <v>690</v>
      </c>
      <c r="C24" s="363" t="s">
        <v>658</v>
      </c>
      <c r="D24" s="80">
        <v>49037</v>
      </c>
      <c r="E24" s="80">
        <v>63116315</v>
      </c>
      <c r="F24" s="38" t="s">
        <v>774</v>
      </c>
      <c r="G24" s="83" t="s">
        <v>653</v>
      </c>
      <c r="H24" s="32">
        <v>10</v>
      </c>
      <c r="I24" s="33">
        <v>14310</v>
      </c>
      <c r="J24" s="227">
        <f t="shared" si="6"/>
        <v>31.5</v>
      </c>
      <c r="K24" s="191"/>
      <c r="L24" s="189"/>
      <c r="M24" s="192">
        <v>31.5</v>
      </c>
      <c r="N24" s="193"/>
      <c r="O24" s="193"/>
      <c r="P24" s="110" t="s">
        <v>143</v>
      </c>
    </row>
    <row r="25" spans="1:16" x14ac:dyDescent="0.2">
      <c r="A25" s="72">
        <v>19</v>
      </c>
      <c r="B25" s="276" t="s">
        <v>1080</v>
      </c>
      <c r="C25" s="363" t="s">
        <v>90</v>
      </c>
      <c r="D25" s="80">
        <v>69964</v>
      </c>
      <c r="E25" s="80">
        <v>63116315</v>
      </c>
      <c r="F25" s="24" t="s">
        <v>1058</v>
      </c>
      <c r="G25" s="77" t="s">
        <v>1075</v>
      </c>
      <c r="H25" s="48">
        <v>10</v>
      </c>
      <c r="I25" s="39">
        <v>14010</v>
      </c>
      <c r="J25" s="227">
        <f t="shared" si="6"/>
        <v>84</v>
      </c>
      <c r="K25" s="192"/>
      <c r="L25" s="189"/>
      <c r="M25" s="192">
        <v>84</v>
      </c>
      <c r="N25" s="193"/>
      <c r="O25" s="193"/>
      <c r="P25" s="299" t="s">
        <v>490</v>
      </c>
    </row>
    <row r="26" spans="1:16" ht="13.5" thickBot="1" x14ac:dyDescent="0.25">
      <c r="A26" s="311">
        <v>20</v>
      </c>
      <c r="B26" s="92"/>
      <c r="C26" s="363"/>
      <c r="D26" s="80"/>
      <c r="E26" s="80"/>
      <c r="F26" s="301" t="s">
        <v>1177</v>
      </c>
      <c r="G26" s="77" t="s">
        <v>1047</v>
      </c>
      <c r="H26" s="48">
        <v>10</v>
      </c>
      <c r="I26" s="39">
        <v>11110</v>
      </c>
      <c r="J26" s="227">
        <f t="shared" ref="J26" si="7">SUM(K26+L26+M26+N26+O26)</f>
        <v>12686.32</v>
      </c>
      <c r="K26" s="191">
        <v>12686.32</v>
      </c>
      <c r="L26" s="189"/>
      <c r="M26" s="192"/>
      <c r="N26" s="193"/>
      <c r="O26" s="193"/>
      <c r="P26" s="110"/>
    </row>
    <row r="27" spans="1:16" ht="14.25" customHeight="1" thickBot="1" x14ac:dyDescent="0.25">
      <c r="A27" s="207"/>
      <c r="B27" s="208"/>
      <c r="C27" s="225"/>
      <c r="D27" s="210"/>
      <c r="E27" s="210"/>
      <c r="F27" s="209"/>
      <c r="G27" s="210"/>
      <c r="H27" s="209"/>
      <c r="I27" s="211" t="s">
        <v>47</v>
      </c>
      <c r="J27" s="212">
        <f t="shared" ref="J27:O27" si="8">SUM(J7:J26)</f>
        <v>58903.939999999995</v>
      </c>
      <c r="K27" s="212">
        <f t="shared" si="8"/>
        <v>38207.43</v>
      </c>
      <c r="L27" s="212">
        <f t="shared" si="8"/>
        <v>0</v>
      </c>
      <c r="M27" s="212">
        <f t="shared" si="8"/>
        <v>20696.510000000002</v>
      </c>
      <c r="N27" s="212">
        <f t="shared" si="8"/>
        <v>0</v>
      </c>
      <c r="O27" s="212">
        <f t="shared" si="8"/>
        <v>0</v>
      </c>
      <c r="P27" s="226"/>
    </row>
    <row r="28" spans="1:16" ht="14.25" customHeight="1" x14ac:dyDescent="0.2">
      <c r="M28" s="25"/>
      <c r="N28" s="25"/>
      <c r="O28" s="25"/>
      <c r="P28" s="102"/>
    </row>
    <row r="29" spans="1:16" ht="14.25" customHeight="1" x14ac:dyDescent="0.2">
      <c r="M29" s="25"/>
    </row>
    <row r="30" spans="1:16" ht="14.25" customHeight="1" x14ac:dyDescent="0.2">
      <c r="N30" s="1"/>
    </row>
    <row r="31" spans="1:16" ht="14.25" customHeight="1" x14ac:dyDescent="0.2"/>
    <row r="32" spans="1:16" ht="14.25" customHeight="1" x14ac:dyDescent="0.2"/>
    <row r="33" spans="7:7" ht="14.25" customHeight="1" x14ac:dyDescent="0.2"/>
    <row r="34" spans="7:7" ht="14.25" customHeight="1" x14ac:dyDescent="0.2"/>
    <row r="35" spans="7:7" ht="14.25" customHeight="1" x14ac:dyDescent="0.2"/>
    <row r="36" spans="7:7" ht="14.25" customHeight="1" x14ac:dyDescent="0.2">
      <c r="G36" s="111"/>
    </row>
    <row r="37" spans="7:7" ht="14.25" customHeight="1" x14ac:dyDescent="0.2"/>
    <row r="38" spans="7:7" ht="14.25" customHeight="1" x14ac:dyDescent="0.2"/>
    <row r="39" spans="7:7" ht="14.25" customHeight="1" x14ac:dyDescent="0.2"/>
    <row r="40" spans="7:7" ht="14.25" customHeight="1" x14ac:dyDescent="0.2"/>
    <row r="41" spans="7:7" ht="14.25" customHeight="1" x14ac:dyDescent="0.2"/>
    <row r="42" spans="7:7" ht="14.25" customHeight="1" x14ac:dyDescent="0.2"/>
    <row r="43" spans="7:7" ht="14.25" customHeight="1" x14ac:dyDescent="0.2"/>
    <row r="49" spans="16:16" x14ac:dyDescent="0.2">
      <c r="P49" s="114"/>
    </row>
    <row r="282" ht="12.75" customHeight="1" x14ac:dyDescent="0.2"/>
  </sheetData>
  <autoFilter ref="A6:P26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="110" zoomScaleNormal="110" workbookViewId="0">
      <selection activeCell="F15" sqref="F15"/>
    </sheetView>
  </sheetViews>
  <sheetFormatPr defaultRowHeight="12.75" x14ac:dyDescent="0.2"/>
  <cols>
    <col min="1" max="1" width="3.28515625" style="84" customWidth="1"/>
    <col min="2" max="2" width="10.5703125" style="111" customWidth="1"/>
    <col min="3" max="3" width="8.7109375" style="84" customWidth="1"/>
    <col min="4" max="4" width="6.42578125" style="197" customWidth="1"/>
    <col min="5" max="5" width="9.42578125" style="94" customWidth="1"/>
    <col min="6" max="6" width="9.140625" style="84" customWidth="1"/>
    <col min="7" max="7" width="23.85546875" style="111" customWidth="1"/>
    <col min="8" max="8" width="4" style="84" customWidth="1"/>
    <col min="9" max="9" width="6.85546875" style="84" customWidth="1"/>
    <col min="10" max="10" width="8.140625" style="84" customWidth="1"/>
    <col min="11" max="11" width="7.7109375" style="84" customWidth="1"/>
    <col min="12" max="12" width="7.42578125" style="84" customWidth="1"/>
    <col min="13" max="13" width="8.140625" style="84" customWidth="1"/>
    <col min="14" max="14" width="7.7109375" style="84" customWidth="1"/>
    <col min="15" max="15" width="7.42578125" style="84" customWidth="1"/>
    <col min="16" max="16" width="17.5703125" style="111" customWidth="1"/>
    <col min="17" max="16384" width="9.140625" style="84"/>
  </cols>
  <sheetData>
    <row r="1" spans="1:18" ht="21" customHeight="1" x14ac:dyDescent="0.25">
      <c r="B1" s="94"/>
      <c r="C1" s="129" t="s">
        <v>65</v>
      </c>
      <c r="D1" s="350"/>
      <c r="E1" s="351"/>
      <c r="F1" s="130"/>
      <c r="G1" s="84"/>
    </row>
    <row r="2" spans="1:18" ht="15" x14ac:dyDescent="0.25">
      <c r="B2" s="94"/>
      <c r="C2" s="129" t="s">
        <v>1</v>
      </c>
      <c r="D2" s="350"/>
      <c r="E2" s="351"/>
      <c r="F2" s="130"/>
      <c r="G2" s="84"/>
    </row>
    <row r="3" spans="1:18" ht="15" x14ac:dyDescent="0.25">
      <c r="A3" s="85"/>
      <c r="B3" s="95"/>
      <c r="C3" s="129" t="s">
        <v>76</v>
      </c>
      <c r="D3" s="351"/>
      <c r="E3" s="350"/>
      <c r="F3" s="130"/>
      <c r="G3" s="84"/>
    </row>
    <row r="4" spans="1:18" ht="20.25" customHeight="1" x14ac:dyDescent="0.2">
      <c r="B4" s="94"/>
      <c r="C4" s="183"/>
      <c r="D4" s="111"/>
      <c r="E4" s="111"/>
    </row>
    <row r="5" spans="1:18" ht="16.5" thickBot="1" x14ac:dyDescent="0.3">
      <c r="A5" s="86" t="s">
        <v>80</v>
      </c>
      <c r="B5" s="112"/>
      <c r="C5" s="86"/>
      <c r="D5" s="326"/>
      <c r="E5" s="112"/>
      <c r="F5" s="86"/>
      <c r="G5" s="112"/>
      <c r="H5" s="86"/>
      <c r="I5" s="86"/>
      <c r="J5" s="86"/>
      <c r="K5" s="86"/>
      <c r="L5" s="118"/>
      <c r="M5" s="118"/>
      <c r="N5" s="118"/>
      <c r="O5" s="118"/>
      <c r="P5" s="185"/>
      <c r="Q5" s="118"/>
      <c r="R5" s="118"/>
    </row>
    <row r="6" spans="1:18" ht="13.5" thickBot="1" x14ac:dyDescent="0.25">
      <c r="A6" s="327" t="s">
        <v>2</v>
      </c>
      <c r="B6" s="87" t="s">
        <v>49</v>
      </c>
      <c r="C6" s="88" t="s">
        <v>48</v>
      </c>
      <c r="D6" s="198" t="s">
        <v>0</v>
      </c>
      <c r="E6" s="186" t="s">
        <v>3</v>
      </c>
      <c r="F6" s="187" t="s">
        <v>50</v>
      </c>
      <c r="G6" s="328" t="s">
        <v>4</v>
      </c>
      <c r="H6" s="327" t="s">
        <v>28</v>
      </c>
      <c r="I6" s="329" t="s">
        <v>5</v>
      </c>
      <c r="J6" s="330" t="s">
        <v>6</v>
      </c>
      <c r="K6" s="331" t="s">
        <v>7</v>
      </c>
      <c r="L6" s="138" t="s">
        <v>8</v>
      </c>
      <c r="M6" s="330" t="s">
        <v>9</v>
      </c>
      <c r="N6" s="332" t="s">
        <v>10</v>
      </c>
      <c r="O6" s="330" t="s">
        <v>11</v>
      </c>
      <c r="P6" s="186" t="s">
        <v>12</v>
      </c>
    </row>
    <row r="7" spans="1:18" x14ac:dyDescent="0.2">
      <c r="A7" s="50">
        <v>1</v>
      </c>
      <c r="B7" s="271"/>
      <c r="C7" s="68"/>
      <c r="D7" s="40"/>
      <c r="E7" s="40"/>
      <c r="F7" s="37" t="s">
        <v>90</v>
      </c>
      <c r="G7" s="77" t="s">
        <v>78</v>
      </c>
      <c r="H7" s="48">
        <v>10</v>
      </c>
      <c r="I7" s="39">
        <v>11110</v>
      </c>
      <c r="J7" s="324">
        <f t="shared" ref="J7:J8" si="0">SUM(K7+L7+M7+N7+O7)</f>
        <v>2978.84</v>
      </c>
      <c r="K7" s="201">
        <v>2978.84</v>
      </c>
      <c r="L7" s="189"/>
      <c r="M7" s="189"/>
      <c r="N7" s="189"/>
      <c r="O7" s="189"/>
      <c r="P7" s="299"/>
    </row>
    <row r="8" spans="1:18" x14ac:dyDescent="0.2">
      <c r="A8" s="50">
        <v>2</v>
      </c>
      <c r="B8" s="104" t="s">
        <v>210</v>
      </c>
      <c r="C8" s="18" t="s">
        <v>199</v>
      </c>
      <c r="D8" s="100">
        <v>20493</v>
      </c>
      <c r="E8" s="100">
        <v>63116629</v>
      </c>
      <c r="F8" s="37" t="s">
        <v>170</v>
      </c>
      <c r="G8" s="77" t="s">
        <v>113</v>
      </c>
      <c r="H8" s="48">
        <v>10</v>
      </c>
      <c r="I8" s="51">
        <v>13445</v>
      </c>
      <c r="J8" s="227">
        <f t="shared" si="0"/>
        <v>362.8</v>
      </c>
      <c r="K8" s="325"/>
      <c r="L8" s="189"/>
      <c r="M8" s="189">
        <v>362.8</v>
      </c>
      <c r="N8" s="189"/>
      <c r="O8" s="189"/>
      <c r="P8" s="110" t="s">
        <v>203</v>
      </c>
    </row>
    <row r="9" spans="1:18" x14ac:dyDescent="0.2">
      <c r="A9" s="50">
        <v>3</v>
      </c>
      <c r="B9" s="104" t="s">
        <v>210</v>
      </c>
      <c r="C9" s="18" t="s">
        <v>199</v>
      </c>
      <c r="D9" s="100">
        <v>20493</v>
      </c>
      <c r="E9" s="100">
        <v>63116629</v>
      </c>
      <c r="F9" s="37" t="s">
        <v>170</v>
      </c>
      <c r="G9" s="77" t="s">
        <v>113</v>
      </c>
      <c r="H9" s="48">
        <v>10</v>
      </c>
      <c r="I9" s="51">
        <v>13445</v>
      </c>
      <c r="J9" s="227">
        <f t="shared" ref="J9:J10" si="1">SUM(K9+L9+M9+N9+O9)</f>
        <v>362.8</v>
      </c>
      <c r="K9" s="325"/>
      <c r="L9" s="189"/>
      <c r="M9" s="189">
        <v>362.8</v>
      </c>
      <c r="N9" s="189"/>
      <c r="O9" s="189"/>
      <c r="P9" s="110" t="s">
        <v>203</v>
      </c>
    </row>
    <row r="10" spans="1:18" x14ac:dyDescent="0.2">
      <c r="A10" s="50">
        <v>4</v>
      </c>
      <c r="B10" s="92" t="s">
        <v>218</v>
      </c>
      <c r="C10" s="363" t="s">
        <v>219</v>
      </c>
      <c r="D10" s="80">
        <v>20929</v>
      </c>
      <c r="E10" s="40">
        <v>63116629</v>
      </c>
      <c r="F10" s="37" t="s">
        <v>216</v>
      </c>
      <c r="G10" s="77" t="s">
        <v>113</v>
      </c>
      <c r="H10" s="48">
        <v>10</v>
      </c>
      <c r="I10" s="51">
        <v>13445</v>
      </c>
      <c r="J10" s="227">
        <f t="shared" si="1"/>
        <v>362.8</v>
      </c>
      <c r="K10" s="325"/>
      <c r="L10" s="189"/>
      <c r="M10" s="189">
        <v>362.8</v>
      </c>
      <c r="N10" s="189"/>
      <c r="O10" s="189"/>
      <c r="P10" s="110" t="s">
        <v>217</v>
      </c>
    </row>
    <row r="11" spans="1:18" x14ac:dyDescent="0.2">
      <c r="A11" s="50">
        <v>5</v>
      </c>
      <c r="B11" s="92" t="s">
        <v>223</v>
      </c>
      <c r="C11" s="363" t="s">
        <v>199</v>
      </c>
      <c r="D11" s="80">
        <v>21017</v>
      </c>
      <c r="E11" s="40">
        <v>63116629</v>
      </c>
      <c r="F11" s="301" t="s">
        <v>216</v>
      </c>
      <c r="G11" s="77" t="s">
        <v>113</v>
      </c>
      <c r="H11" s="48">
        <v>10</v>
      </c>
      <c r="I11" s="51">
        <v>13445</v>
      </c>
      <c r="J11" s="227">
        <f t="shared" ref="J11" si="2">SUM(K11+L11+M11+N11+O11)</f>
        <v>406.5</v>
      </c>
      <c r="K11" s="325"/>
      <c r="L11" s="189"/>
      <c r="M11" s="189">
        <v>406.5</v>
      </c>
      <c r="N11" s="189"/>
      <c r="O11" s="189"/>
      <c r="P11" s="110" t="s">
        <v>224</v>
      </c>
    </row>
    <row r="12" spans="1:18" x14ac:dyDescent="0.2">
      <c r="A12" s="50">
        <v>6</v>
      </c>
      <c r="B12" s="92" t="s">
        <v>223</v>
      </c>
      <c r="C12" s="363" t="s">
        <v>199</v>
      </c>
      <c r="D12" s="80">
        <v>21017</v>
      </c>
      <c r="E12" s="40">
        <v>63116629</v>
      </c>
      <c r="F12" s="301" t="s">
        <v>216</v>
      </c>
      <c r="G12" s="77" t="s">
        <v>113</v>
      </c>
      <c r="H12" s="48">
        <v>10</v>
      </c>
      <c r="I12" s="51">
        <v>13445</v>
      </c>
      <c r="J12" s="227">
        <f t="shared" ref="J12:J13" si="3">SUM(K12+L12+M12+N12+O12)</f>
        <v>406.5</v>
      </c>
      <c r="K12" s="325"/>
      <c r="L12" s="189"/>
      <c r="M12" s="189">
        <v>406.5</v>
      </c>
      <c r="N12" s="189"/>
      <c r="O12" s="189"/>
      <c r="P12" s="110" t="s">
        <v>224</v>
      </c>
    </row>
    <row r="13" spans="1:18" x14ac:dyDescent="0.2">
      <c r="A13" s="50">
        <v>7</v>
      </c>
      <c r="B13" s="92"/>
      <c r="C13" s="363"/>
      <c r="D13" s="80"/>
      <c r="E13" s="40"/>
      <c r="F13" s="37" t="s">
        <v>626</v>
      </c>
      <c r="G13" s="77" t="s">
        <v>854</v>
      </c>
      <c r="H13" s="48">
        <v>10</v>
      </c>
      <c r="I13" s="39">
        <v>11110</v>
      </c>
      <c r="J13" s="227">
        <f t="shared" si="3"/>
        <v>3064.74</v>
      </c>
      <c r="K13" s="325">
        <v>3064.74</v>
      </c>
      <c r="L13" s="189"/>
      <c r="M13" s="192"/>
      <c r="N13" s="193"/>
      <c r="O13" s="193"/>
      <c r="P13" s="110"/>
    </row>
    <row r="14" spans="1:18" x14ac:dyDescent="0.2">
      <c r="A14" s="50">
        <v>8</v>
      </c>
      <c r="B14" s="92" t="s">
        <v>656</v>
      </c>
      <c r="C14" s="363">
        <v>45162</v>
      </c>
      <c r="D14" s="80">
        <v>42746</v>
      </c>
      <c r="E14" s="40">
        <v>63116629</v>
      </c>
      <c r="F14" s="38" t="s">
        <v>625</v>
      </c>
      <c r="G14" s="83" t="s">
        <v>653</v>
      </c>
      <c r="H14" s="32">
        <v>10</v>
      </c>
      <c r="I14" s="33">
        <v>14310</v>
      </c>
      <c r="J14" s="227">
        <f t="shared" ref="J14" si="4">SUM(K14+L14+M14+N14+O14)</f>
        <v>1000</v>
      </c>
      <c r="K14" s="325"/>
      <c r="L14" s="189"/>
      <c r="M14" s="192">
        <v>1000</v>
      </c>
      <c r="N14" s="193"/>
      <c r="O14" s="193"/>
      <c r="P14" s="110" t="s">
        <v>655</v>
      </c>
    </row>
    <row r="15" spans="1:18" ht="13.5" thickBot="1" x14ac:dyDescent="0.25">
      <c r="A15" s="50">
        <v>9</v>
      </c>
      <c r="B15" s="271"/>
      <c r="C15" s="68"/>
      <c r="D15" s="40"/>
      <c r="E15" s="40"/>
      <c r="F15" s="38" t="s">
        <v>1177</v>
      </c>
      <c r="G15" s="77" t="s">
        <v>1047</v>
      </c>
      <c r="H15" s="48">
        <v>10</v>
      </c>
      <c r="I15" s="39">
        <v>11110</v>
      </c>
      <c r="J15" s="227">
        <f t="shared" ref="J15" si="5">SUM(K15+L15+M15+N15+O15)</f>
        <v>3064.74</v>
      </c>
      <c r="K15" s="191">
        <v>3064.74</v>
      </c>
      <c r="L15" s="189"/>
      <c r="M15" s="192"/>
      <c r="N15" s="193"/>
      <c r="O15" s="193"/>
      <c r="P15" s="299"/>
    </row>
    <row r="16" spans="1:18" ht="13.5" thickBot="1" x14ac:dyDescent="0.25">
      <c r="A16" s="333"/>
      <c r="B16" s="334"/>
      <c r="C16" s="335"/>
      <c r="D16" s="336"/>
      <c r="E16" s="334"/>
      <c r="F16" s="335"/>
      <c r="G16" s="334"/>
      <c r="H16" s="335"/>
      <c r="I16" s="337" t="s">
        <v>47</v>
      </c>
      <c r="J16" s="212">
        <f t="shared" ref="J16:O16" si="6">SUM(J7:J15)</f>
        <v>12009.72</v>
      </c>
      <c r="K16" s="212">
        <f t="shared" si="6"/>
        <v>9108.32</v>
      </c>
      <c r="L16" s="212">
        <f t="shared" si="6"/>
        <v>0</v>
      </c>
      <c r="M16" s="212">
        <f t="shared" si="6"/>
        <v>2901.4</v>
      </c>
      <c r="N16" s="212">
        <f t="shared" si="6"/>
        <v>0</v>
      </c>
      <c r="O16" s="212">
        <f t="shared" si="6"/>
        <v>0</v>
      </c>
      <c r="P16" s="226"/>
    </row>
    <row r="17" spans="5:16" x14ac:dyDescent="0.2">
      <c r="E17" s="111"/>
      <c r="M17" s="118"/>
    </row>
    <row r="18" spans="5:16" x14ac:dyDescent="0.2">
      <c r="E18" s="111"/>
      <c r="J18" s="279"/>
      <c r="M18" s="279"/>
      <c r="P18" s="195"/>
    </row>
  </sheetData>
  <autoFilter ref="A6:P15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110" zoomScaleNormal="110" workbookViewId="0">
      <selection activeCell="G19" sqref="G19"/>
    </sheetView>
  </sheetViews>
  <sheetFormatPr defaultRowHeight="12.75" x14ac:dyDescent="0.2"/>
  <cols>
    <col min="1" max="1" width="3.140625" style="2" customWidth="1"/>
    <col min="2" max="2" width="11" style="3" customWidth="1"/>
    <col min="3" max="3" width="8.7109375" style="3" customWidth="1"/>
    <col min="4" max="4" width="7" style="3" customWidth="1"/>
    <col min="5" max="5" width="9.5703125" style="3" customWidth="1"/>
    <col min="6" max="6" width="8.5703125" style="2" customWidth="1"/>
    <col min="7" max="7" width="18" style="3" customWidth="1"/>
    <col min="8" max="8" width="3" style="2" customWidth="1"/>
    <col min="9" max="9" width="6.28515625" style="2" customWidth="1"/>
    <col min="10" max="10" width="8.28515625" style="2" customWidth="1"/>
    <col min="11" max="11" width="8.42578125" style="2" customWidth="1"/>
    <col min="12" max="12" width="8" style="2" customWidth="1"/>
    <col min="13" max="13" width="8.140625" style="2" customWidth="1"/>
    <col min="14" max="14" width="7.28515625" style="2" customWidth="1"/>
    <col min="15" max="15" width="8" style="2" customWidth="1"/>
    <col min="16" max="16" width="18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</row>
    <row r="6" spans="1:19" ht="16.5" thickBot="1" x14ac:dyDescent="0.3">
      <c r="A6" s="35" t="s">
        <v>81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25"/>
      <c r="R6" s="25"/>
    </row>
    <row r="7" spans="1:19" ht="13.5" thickBot="1" x14ac:dyDescent="0.25">
      <c r="A7" s="247" t="s">
        <v>2</v>
      </c>
      <c r="B7" s="214" t="s">
        <v>49</v>
      </c>
      <c r="C7" s="263" t="s">
        <v>48</v>
      </c>
      <c r="D7" s="216" t="s">
        <v>0</v>
      </c>
      <c r="E7" s="217" t="s">
        <v>3</v>
      </c>
      <c r="F7" s="218" t="s">
        <v>50</v>
      </c>
      <c r="G7" s="264" t="s">
        <v>4</v>
      </c>
      <c r="H7" s="249" t="s">
        <v>28</v>
      </c>
      <c r="I7" s="265" t="s">
        <v>5</v>
      </c>
      <c r="J7" s="251" t="s">
        <v>6</v>
      </c>
      <c r="K7" s="252" t="s">
        <v>7</v>
      </c>
      <c r="L7" s="253" t="s">
        <v>8</v>
      </c>
      <c r="M7" s="251" t="s">
        <v>9</v>
      </c>
      <c r="N7" s="254" t="s">
        <v>10</v>
      </c>
      <c r="O7" s="251" t="s">
        <v>11</v>
      </c>
      <c r="P7" s="251" t="s">
        <v>12</v>
      </c>
      <c r="Q7" s="25"/>
      <c r="R7" s="25"/>
    </row>
    <row r="8" spans="1:19" s="6" customFormat="1" x14ac:dyDescent="0.2">
      <c r="A8" s="30">
        <v>1</v>
      </c>
      <c r="B8" s="98"/>
      <c r="C8" s="98"/>
      <c r="D8" s="99"/>
      <c r="E8" s="99"/>
      <c r="F8" s="37" t="s">
        <v>90</v>
      </c>
      <c r="G8" s="77" t="s">
        <v>78</v>
      </c>
      <c r="H8" s="48">
        <v>10</v>
      </c>
      <c r="I8" s="39">
        <v>11110</v>
      </c>
      <c r="J8" s="341">
        <f>SUM(K8+L8+M8+N8+O8)</f>
        <v>2787.87</v>
      </c>
      <c r="K8" s="279">
        <v>2787.87</v>
      </c>
      <c r="L8" s="342"/>
      <c r="M8" s="200"/>
      <c r="N8" s="342"/>
      <c r="O8" s="342"/>
      <c r="P8" s="26"/>
      <c r="Q8" s="7"/>
      <c r="R8" s="7"/>
      <c r="S8" s="7"/>
    </row>
    <row r="9" spans="1:19" s="6" customFormat="1" x14ac:dyDescent="0.2">
      <c r="A9" s="8">
        <v>2</v>
      </c>
      <c r="B9" s="343"/>
      <c r="C9" s="343"/>
      <c r="D9" s="101"/>
      <c r="E9" s="101"/>
      <c r="F9" s="37" t="s">
        <v>626</v>
      </c>
      <c r="G9" s="77" t="s">
        <v>854</v>
      </c>
      <c r="H9" s="48">
        <v>10</v>
      </c>
      <c r="I9" s="39">
        <v>11110</v>
      </c>
      <c r="J9" s="229">
        <f>SUM(K9+L9+M9+N9+O9)</f>
        <v>2787.87</v>
      </c>
      <c r="K9" s="325">
        <v>2787.87</v>
      </c>
      <c r="L9" s="201"/>
      <c r="M9" s="201"/>
      <c r="N9" s="201"/>
      <c r="O9" s="201"/>
      <c r="P9" s="20"/>
      <c r="Q9" s="7"/>
      <c r="R9" s="7"/>
      <c r="S9" s="7"/>
    </row>
    <row r="10" spans="1:19" s="6" customFormat="1" x14ac:dyDescent="0.2">
      <c r="A10" s="382">
        <v>3</v>
      </c>
      <c r="B10" s="343" t="s">
        <v>1027</v>
      </c>
      <c r="C10" s="343" t="s">
        <v>1028</v>
      </c>
      <c r="D10" s="101">
        <v>73188</v>
      </c>
      <c r="E10" s="100">
        <v>63116775</v>
      </c>
      <c r="F10" s="37" t="s">
        <v>1107</v>
      </c>
      <c r="G10" s="83" t="s">
        <v>910</v>
      </c>
      <c r="H10" s="32">
        <v>10</v>
      </c>
      <c r="I10" s="33">
        <v>13440</v>
      </c>
      <c r="J10" s="229">
        <f>SUM(K10+L10+M10+N10+O10)</f>
        <v>50</v>
      </c>
      <c r="K10" s="325"/>
      <c r="L10" s="199"/>
      <c r="M10" s="201">
        <v>50</v>
      </c>
      <c r="N10" s="201"/>
      <c r="O10" s="201"/>
      <c r="P10" s="20" t="s">
        <v>1108</v>
      </c>
      <c r="Q10" s="7"/>
      <c r="R10" s="7"/>
      <c r="S10" s="7"/>
    </row>
    <row r="11" spans="1:19" s="6" customFormat="1" ht="13.5" thickBot="1" x14ac:dyDescent="0.25">
      <c r="A11" s="382">
        <v>4</v>
      </c>
      <c r="B11" s="343"/>
      <c r="C11" s="343"/>
      <c r="D11" s="101"/>
      <c r="E11" s="100"/>
      <c r="F11" s="38" t="s">
        <v>1177</v>
      </c>
      <c r="G11" s="77" t="s">
        <v>1047</v>
      </c>
      <c r="H11" s="48">
        <v>10</v>
      </c>
      <c r="I11" s="39">
        <v>11110</v>
      </c>
      <c r="J11" s="229">
        <f>SUM(K11+L11+M11+N11+O11)</f>
        <v>2787.87</v>
      </c>
      <c r="K11" s="325">
        <v>2787.87</v>
      </c>
      <c r="L11" s="199"/>
      <c r="M11" s="201"/>
      <c r="N11" s="201"/>
      <c r="O11" s="201"/>
      <c r="P11" s="20"/>
      <c r="Q11" s="7"/>
      <c r="R11" s="7"/>
      <c r="S11" s="7"/>
    </row>
    <row r="12" spans="1:19" s="6" customFormat="1" ht="13.5" thickBot="1" x14ac:dyDescent="0.25">
      <c r="A12" s="202"/>
      <c r="B12" s="203"/>
      <c r="C12" s="203"/>
      <c r="D12" s="203"/>
      <c r="E12" s="203"/>
      <c r="F12" s="204"/>
      <c r="G12" s="203"/>
      <c r="H12" s="204"/>
      <c r="I12" s="205" t="s">
        <v>42</v>
      </c>
      <c r="J12" s="206">
        <f t="shared" ref="J12:O12" si="0">SUM(J8:J11)</f>
        <v>8413.61</v>
      </c>
      <c r="K12" s="206">
        <f t="shared" si="0"/>
        <v>8363.61</v>
      </c>
      <c r="L12" s="206">
        <f t="shared" si="0"/>
        <v>0</v>
      </c>
      <c r="M12" s="206">
        <f t="shared" si="0"/>
        <v>50</v>
      </c>
      <c r="N12" s="206">
        <f t="shared" si="0"/>
        <v>0</v>
      </c>
      <c r="O12" s="206">
        <f t="shared" si="0"/>
        <v>0</v>
      </c>
      <c r="P12" s="261"/>
    </row>
    <row r="13" spans="1:19" s="6" customFormat="1" x14ac:dyDescent="0.2">
      <c r="A13" s="2"/>
      <c r="B13" s="3"/>
      <c r="C13" s="3"/>
      <c r="D13" s="3"/>
      <c r="E13" s="3"/>
      <c r="F13" s="2"/>
      <c r="G13" s="3"/>
      <c r="H13" s="2"/>
      <c r="I13" s="2"/>
      <c r="J13" s="2"/>
      <c r="K13" s="2"/>
      <c r="L13" s="2"/>
      <c r="M13" s="2"/>
      <c r="N13" s="2"/>
      <c r="O13" s="2"/>
      <c r="P13" s="2"/>
    </row>
    <row r="14" spans="1:19" s="6" customFormat="1" x14ac:dyDescent="0.2">
      <c r="A14" s="2"/>
      <c r="B14" s="3"/>
      <c r="C14" s="3"/>
      <c r="D14" s="3"/>
      <c r="E14" s="3"/>
      <c r="F14" s="2"/>
      <c r="G14" s="3"/>
      <c r="H14" s="2"/>
      <c r="I14" s="2"/>
      <c r="J14" s="279"/>
      <c r="K14" s="279"/>
      <c r="L14" s="2"/>
      <c r="M14" s="2"/>
      <c r="N14" s="2"/>
      <c r="O14" s="2"/>
      <c r="P14" s="29"/>
    </row>
    <row r="15" spans="1:19" s="6" customFormat="1" x14ac:dyDescent="0.2">
      <c r="A15" s="2"/>
      <c r="B15" s="3"/>
      <c r="C15" s="3"/>
      <c r="D15" s="3"/>
      <c r="E15" s="3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</row>
    <row r="16" spans="1:19" s="6" customFormat="1" x14ac:dyDescent="0.2">
      <c r="A16" s="2"/>
      <c r="B16" s="3"/>
      <c r="C16" s="3"/>
      <c r="D16" s="3"/>
      <c r="E16" s="3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</row>
    <row r="17" spans="1:16" s="6" customFormat="1" x14ac:dyDescent="0.2">
      <c r="A17" s="2"/>
      <c r="B17" s="3"/>
      <c r="C17" s="3"/>
      <c r="D17" s="3"/>
      <c r="E17" s="3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</row>
    <row r="18" spans="1:16" s="6" customFormat="1" x14ac:dyDescent="0.2">
      <c r="A18" s="2"/>
      <c r="B18" s="3"/>
      <c r="C18" s="3"/>
      <c r="D18" s="3"/>
      <c r="E18" s="3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</row>
    <row r="19" spans="1:16" s="6" customFormat="1" x14ac:dyDescent="0.2">
      <c r="A19" s="2"/>
      <c r="B19" s="3"/>
      <c r="C19" s="3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</row>
    <row r="20" spans="1:16" s="6" customFormat="1" x14ac:dyDescent="0.2">
      <c r="A20" s="2"/>
      <c r="B20" s="3"/>
      <c r="C20" s="3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3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3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3"/>
      <c r="C23" s="3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4" zoomScale="110" zoomScaleNormal="110" workbookViewId="0">
      <selection activeCell="F17" sqref="F17"/>
    </sheetView>
  </sheetViews>
  <sheetFormatPr defaultRowHeight="12.75" x14ac:dyDescent="0.2"/>
  <cols>
    <col min="1" max="1" width="3.28515625" style="2" customWidth="1"/>
    <col min="2" max="2" width="11" style="3" customWidth="1"/>
    <col min="3" max="3" width="9" style="3" customWidth="1"/>
    <col min="4" max="4" width="7.140625" style="3" customWidth="1"/>
    <col min="5" max="5" width="9.5703125" style="3" customWidth="1"/>
    <col min="6" max="6" width="8.42578125" style="2" customWidth="1"/>
    <col min="7" max="7" width="22.42578125" style="3" customWidth="1"/>
    <col min="8" max="8" width="3.7109375" style="2" customWidth="1"/>
    <col min="9" max="9" width="7.28515625" style="2" customWidth="1"/>
    <col min="10" max="10" width="9.140625" style="2" customWidth="1"/>
    <col min="11" max="11" width="9.42578125" style="2" customWidth="1"/>
    <col min="12" max="12" width="6.7109375" style="2" customWidth="1"/>
    <col min="13" max="13" width="7.42578125" style="2" customWidth="1"/>
    <col min="14" max="14" width="7.28515625" style="2" customWidth="1"/>
    <col min="15" max="15" width="7.140625" style="2" customWidth="1"/>
    <col min="16" max="16" width="16" style="2" customWidth="1"/>
    <col min="17" max="16384" width="9.140625" style="2"/>
  </cols>
  <sheetData>
    <row r="1" spans="1:17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7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7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7" s="84" customFormat="1" ht="20.25" customHeight="1" x14ac:dyDescent="0.2">
      <c r="B4" s="94"/>
      <c r="C4" s="183"/>
      <c r="D4" s="111"/>
      <c r="E4" s="111"/>
      <c r="G4" s="111"/>
      <c r="P4" s="111"/>
    </row>
    <row r="5" spans="1:17" x14ac:dyDescent="0.2">
      <c r="A5" s="25"/>
      <c r="B5" s="102"/>
      <c r="C5" s="102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6.5" thickBot="1" x14ac:dyDescent="0.3">
      <c r="A6" s="35" t="s">
        <v>82</v>
      </c>
      <c r="B6" s="97"/>
      <c r="C6" s="97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25"/>
    </row>
    <row r="7" spans="1:17" s="6" customFormat="1" ht="13.5" thickBot="1" x14ac:dyDescent="0.25">
      <c r="A7" s="247" t="s">
        <v>2</v>
      </c>
      <c r="B7" s="214" t="s">
        <v>49</v>
      </c>
      <c r="C7" s="263" t="s">
        <v>48</v>
      </c>
      <c r="D7" s="216" t="s">
        <v>0</v>
      </c>
      <c r="E7" s="217" t="s">
        <v>3</v>
      </c>
      <c r="F7" s="218" t="s">
        <v>50</v>
      </c>
      <c r="G7" s="248" t="s">
        <v>4</v>
      </c>
      <c r="H7" s="249" t="s">
        <v>28</v>
      </c>
      <c r="I7" s="250" t="s">
        <v>5</v>
      </c>
      <c r="J7" s="251" t="s">
        <v>6</v>
      </c>
      <c r="K7" s="254" t="s">
        <v>7</v>
      </c>
      <c r="L7" s="253" t="s">
        <v>8</v>
      </c>
      <c r="M7" s="251" t="s">
        <v>9</v>
      </c>
      <c r="N7" s="254" t="s">
        <v>10</v>
      </c>
      <c r="O7" s="251" t="s">
        <v>11</v>
      </c>
      <c r="P7" s="251" t="s">
        <v>12</v>
      </c>
    </row>
    <row r="8" spans="1:17" s="6" customFormat="1" x14ac:dyDescent="0.2">
      <c r="A8" s="30">
        <v>1</v>
      </c>
      <c r="B8" s="270"/>
      <c r="C8" s="98"/>
      <c r="D8" s="99"/>
      <c r="E8" s="100"/>
      <c r="F8" s="37" t="s">
        <v>90</v>
      </c>
      <c r="G8" s="82" t="s">
        <v>61</v>
      </c>
      <c r="H8" s="9">
        <v>10</v>
      </c>
      <c r="I8" s="22">
        <v>11110</v>
      </c>
      <c r="J8" s="227">
        <f t="shared" ref="J8:J15" si="0">SUM(K8+L8+M8+N8+O8)</f>
        <v>19498.349999999999</v>
      </c>
      <c r="K8" s="279">
        <v>19498.349999999999</v>
      </c>
      <c r="L8" s="199"/>
      <c r="M8" s="199"/>
      <c r="N8" s="199"/>
      <c r="O8" s="199"/>
      <c r="P8" s="353"/>
    </row>
    <row r="9" spans="1:17" s="6" customFormat="1" x14ac:dyDescent="0.2">
      <c r="A9" s="8">
        <v>2</v>
      </c>
      <c r="B9" s="428" t="s">
        <v>201</v>
      </c>
      <c r="C9" s="343" t="s">
        <v>202</v>
      </c>
      <c r="D9" s="101">
        <v>20328</v>
      </c>
      <c r="E9" s="100">
        <v>63116915</v>
      </c>
      <c r="F9" s="37" t="s">
        <v>170</v>
      </c>
      <c r="G9" s="77" t="s">
        <v>113</v>
      </c>
      <c r="H9" s="48">
        <v>10</v>
      </c>
      <c r="I9" s="51">
        <v>13445</v>
      </c>
      <c r="J9" s="227">
        <f t="shared" si="0"/>
        <v>406.5</v>
      </c>
      <c r="K9" s="325"/>
      <c r="L9" s="189"/>
      <c r="M9" s="189">
        <v>406.5</v>
      </c>
      <c r="N9" s="189"/>
      <c r="O9" s="189"/>
      <c r="P9" s="110" t="s">
        <v>203</v>
      </c>
    </row>
    <row r="10" spans="1:17" s="6" customFormat="1" x14ac:dyDescent="0.2">
      <c r="A10" s="8">
        <v>3</v>
      </c>
      <c r="B10" s="428" t="s">
        <v>201</v>
      </c>
      <c r="C10" s="343" t="s">
        <v>202</v>
      </c>
      <c r="D10" s="101">
        <v>20328</v>
      </c>
      <c r="E10" s="100">
        <v>63116915</v>
      </c>
      <c r="F10" s="37" t="s">
        <v>170</v>
      </c>
      <c r="G10" s="77" t="s">
        <v>113</v>
      </c>
      <c r="H10" s="48">
        <v>10</v>
      </c>
      <c r="I10" s="51">
        <v>13445</v>
      </c>
      <c r="J10" s="227">
        <f t="shared" si="0"/>
        <v>406.5</v>
      </c>
      <c r="K10" s="325"/>
      <c r="L10" s="189"/>
      <c r="M10" s="189">
        <v>406.5</v>
      </c>
      <c r="N10" s="189"/>
      <c r="O10" s="189"/>
      <c r="P10" s="110" t="s">
        <v>203</v>
      </c>
    </row>
    <row r="11" spans="1:17" s="6" customFormat="1" x14ac:dyDescent="0.2">
      <c r="A11" s="8">
        <v>4</v>
      </c>
      <c r="B11" s="92" t="s">
        <v>218</v>
      </c>
      <c r="C11" s="363" t="s">
        <v>219</v>
      </c>
      <c r="D11" s="80">
        <v>20929</v>
      </c>
      <c r="E11" s="100">
        <v>63116915</v>
      </c>
      <c r="F11" s="37" t="s">
        <v>216</v>
      </c>
      <c r="G11" s="77" t="s">
        <v>113</v>
      </c>
      <c r="H11" s="48">
        <v>10</v>
      </c>
      <c r="I11" s="51">
        <v>13445</v>
      </c>
      <c r="J11" s="227">
        <f t="shared" ref="J11" si="1">SUM(K11+L11+M11+N11+O11)</f>
        <v>362.8</v>
      </c>
      <c r="K11" s="325"/>
      <c r="L11" s="189"/>
      <c r="M11" s="189">
        <v>362.8</v>
      </c>
      <c r="N11" s="189"/>
      <c r="O11" s="189"/>
      <c r="P11" s="110" t="s">
        <v>217</v>
      </c>
    </row>
    <row r="12" spans="1:17" s="6" customFormat="1" x14ac:dyDescent="0.2">
      <c r="A12" s="8">
        <v>5</v>
      </c>
      <c r="B12" s="276" t="s">
        <v>221</v>
      </c>
      <c r="C12" s="34" t="s">
        <v>222</v>
      </c>
      <c r="D12" s="40">
        <v>20958</v>
      </c>
      <c r="E12" s="100">
        <v>63116915</v>
      </c>
      <c r="F12" s="37" t="s">
        <v>216</v>
      </c>
      <c r="G12" s="77" t="s">
        <v>113</v>
      </c>
      <c r="H12" s="48">
        <v>10</v>
      </c>
      <c r="I12" s="51">
        <v>13445</v>
      </c>
      <c r="J12" s="227">
        <f t="shared" ref="J12" si="2">SUM(K12+L12+M12+N12+O12)</f>
        <v>362.8</v>
      </c>
      <c r="K12" s="325"/>
      <c r="L12" s="189"/>
      <c r="M12" s="189">
        <v>362.8</v>
      </c>
      <c r="N12" s="189"/>
      <c r="O12" s="189"/>
      <c r="P12" s="110" t="s">
        <v>220</v>
      </c>
    </row>
    <row r="13" spans="1:17" s="6" customFormat="1" x14ac:dyDescent="0.2">
      <c r="A13" s="8">
        <v>6</v>
      </c>
      <c r="B13" s="116" t="s">
        <v>260</v>
      </c>
      <c r="C13" s="19" t="s">
        <v>151</v>
      </c>
      <c r="D13" s="100">
        <v>21509</v>
      </c>
      <c r="E13" s="100">
        <v>63116915</v>
      </c>
      <c r="F13" s="37" t="s">
        <v>216</v>
      </c>
      <c r="G13" s="77" t="s">
        <v>113</v>
      </c>
      <c r="H13" s="48">
        <v>10</v>
      </c>
      <c r="I13" s="51">
        <v>13445</v>
      </c>
      <c r="J13" s="227">
        <f t="shared" si="0"/>
        <v>320</v>
      </c>
      <c r="K13" s="425"/>
      <c r="L13" s="193"/>
      <c r="M13" s="192">
        <v>320</v>
      </c>
      <c r="N13" s="193"/>
      <c r="O13" s="193"/>
      <c r="P13" s="426" t="s">
        <v>261</v>
      </c>
    </row>
    <row r="14" spans="1:17" s="6" customFormat="1" x14ac:dyDescent="0.2">
      <c r="A14" s="8">
        <v>7</v>
      </c>
      <c r="B14" s="116"/>
      <c r="C14" s="19"/>
      <c r="D14" s="100"/>
      <c r="E14" s="100"/>
      <c r="F14" s="37" t="s">
        <v>626</v>
      </c>
      <c r="G14" s="82" t="s">
        <v>855</v>
      </c>
      <c r="H14" s="9">
        <v>10</v>
      </c>
      <c r="I14" s="22">
        <v>11110</v>
      </c>
      <c r="J14" s="227">
        <f t="shared" si="0"/>
        <v>19832.439999999999</v>
      </c>
      <c r="K14" s="425">
        <v>19832.439999999999</v>
      </c>
      <c r="L14" s="193"/>
      <c r="M14" s="192"/>
      <c r="N14" s="193"/>
      <c r="O14" s="193"/>
      <c r="P14" s="426"/>
    </row>
    <row r="15" spans="1:17" s="6" customFormat="1" x14ac:dyDescent="0.2">
      <c r="A15" s="8">
        <v>8</v>
      </c>
      <c r="B15" s="340" t="s">
        <v>726</v>
      </c>
      <c r="C15" s="311" t="s">
        <v>658</v>
      </c>
      <c r="D15" s="80">
        <v>44988</v>
      </c>
      <c r="E15" s="100">
        <v>63116915</v>
      </c>
      <c r="F15" s="38" t="s">
        <v>686</v>
      </c>
      <c r="G15" s="83" t="s">
        <v>727</v>
      </c>
      <c r="H15" s="32">
        <v>10</v>
      </c>
      <c r="I15" s="33">
        <v>13501</v>
      </c>
      <c r="J15" s="227">
        <f t="shared" si="0"/>
        <v>1744</v>
      </c>
      <c r="K15" s="325"/>
      <c r="L15" s="189"/>
      <c r="M15" s="189">
        <v>1744</v>
      </c>
      <c r="N15" s="189"/>
      <c r="O15" s="189"/>
      <c r="P15" s="110" t="s">
        <v>728</v>
      </c>
    </row>
    <row r="16" spans="1:17" s="6" customFormat="1" x14ac:dyDescent="0.2">
      <c r="A16" s="8">
        <v>9</v>
      </c>
      <c r="B16" s="271" t="s">
        <v>716</v>
      </c>
      <c r="C16" s="68" t="s">
        <v>658</v>
      </c>
      <c r="D16" s="40">
        <v>48724</v>
      </c>
      <c r="E16" s="100">
        <v>63116915</v>
      </c>
      <c r="F16" s="38" t="s">
        <v>774</v>
      </c>
      <c r="G16" s="83" t="s">
        <v>653</v>
      </c>
      <c r="H16" s="32">
        <v>10</v>
      </c>
      <c r="I16" s="33">
        <v>14310</v>
      </c>
      <c r="J16" s="227">
        <f t="shared" ref="J16" si="3">SUM(K16+L16+M16+N16+O16)</f>
        <v>222</v>
      </c>
      <c r="K16" s="191"/>
      <c r="L16" s="189"/>
      <c r="M16" s="192">
        <v>222</v>
      </c>
      <c r="N16" s="193"/>
      <c r="O16" s="193"/>
      <c r="P16" s="110" t="s">
        <v>143</v>
      </c>
    </row>
    <row r="17" spans="1:18" s="6" customFormat="1" ht="13.5" thickBot="1" x14ac:dyDescent="0.25">
      <c r="A17" s="8">
        <v>10</v>
      </c>
      <c r="B17" s="439"/>
      <c r="C17" s="440"/>
      <c r="D17" s="441"/>
      <c r="E17" s="441"/>
      <c r="F17" s="495" t="s">
        <v>1177</v>
      </c>
      <c r="G17" s="82" t="s">
        <v>1102</v>
      </c>
      <c r="H17" s="32">
        <v>10</v>
      </c>
      <c r="I17" s="33">
        <v>11110</v>
      </c>
      <c r="J17" s="227">
        <f t="shared" ref="J17" si="4">SUM(K17+L17+M17+N17+O17)</f>
        <v>19379.68</v>
      </c>
      <c r="K17" s="191">
        <v>19379.68</v>
      </c>
      <c r="L17" s="189"/>
      <c r="M17" s="435"/>
      <c r="N17" s="193"/>
      <c r="O17" s="193"/>
      <c r="P17" s="436"/>
    </row>
    <row r="18" spans="1:18" s="6" customFormat="1" ht="13.5" thickBot="1" x14ac:dyDescent="0.25">
      <c r="A18" s="202"/>
      <c r="B18" s="203"/>
      <c r="C18" s="203"/>
      <c r="D18" s="203"/>
      <c r="E18" s="203"/>
      <c r="F18" s="204"/>
      <c r="G18" s="203"/>
      <c r="H18" s="204"/>
      <c r="I18" s="205" t="s">
        <v>42</v>
      </c>
      <c r="J18" s="260">
        <f t="shared" ref="J18:O18" si="5">SUM(J8:J17)</f>
        <v>62535.07</v>
      </c>
      <c r="K18" s="260">
        <f t="shared" si="5"/>
        <v>58710.469999999994</v>
      </c>
      <c r="L18" s="206">
        <f t="shared" si="5"/>
        <v>0</v>
      </c>
      <c r="M18" s="206">
        <f t="shared" si="5"/>
        <v>3824.6</v>
      </c>
      <c r="N18" s="206">
        <f t="shared" si="5"/>
        <v>0</v>
      </c>
      <c r="O18" s="206">
        <f t="shared" si="5"/>
        <v>0</v>
      </c>
      <c r="P18" s="261"/>
    </row>
    <row r="19" spans="1:18" x14ac:dyDescent="0.2">
      <c r="M19" s="10"/>
    </row>
    <row r="20" spans="1:18" x14ac:dyDescent="0.2">
      <c r="J20" s="279"/>
      <c r="K20" s="314"/>
      <c r="M20" s="279"/>
      <c r="P20" s="29"/>
      <c r="R20" s="11"/>
    </row>
    <row r="21" spans="1:18" x14ac:dyDescent="0.2">
      <c r="K21" s="314"/>
    </row>
    <row r="22" spans="1:18" x14ac:dyDescent="0.2">
      <c r="K22" s="448"/>
    </row>
  </sheetData>
  <autoFilter ref="A7:P18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topLeftCell="A46" zoomScale="110" zoomScaleNormal="110" workbookViewId="0">
      <selection activeCell="O193" sqref="O193"/>
    </sheetView>
  </sheetViews>
  <sheetFormatPr defaultRowHeight="12.75" x14ac:dyDescent="0.2"/>
  <cols>
    <col min="1" max="1" width="3.85546875" style="2" customWidth="1"/>
    <col min="2" max="2" width="11.7109375" style="90" customWidth="1"/>
    <col min="3" max="3" width="9" style="73" customWidth="1"/>
    <col min="4" max="4" width="6.7109375" style="360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425781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8" style="2" customWidth="1"/>
    <col min="18" max="18" width="13.7109375" style="2" customWidth="1"/>
    <col min="19" max="19" width="6.140625" style="2" customWidth="1"/>
    <col min="20" max="16384" width="9.140625" style="2"/>
  </cols>
  <sheetData>
    <row r="1" spans="1:19" s="84" customFormat="1" ht="21" customHeight="1" x14ac:dyDescent="0.25">
      <c r="B1" s="94"/>
      <c r="C1" s="129" t="s">
        <v>65</v>
      </c>
      <c r="D1" s="355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5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6"/>
      <c r="E3" s="350"/>
      <c r="F3" s="130"/>
      <c r="P3" s="111"/>
    </row>
    <row r="4" spans="1:19" s="84" customFormat="1" ht="20.25" customHeight="1" x14ac:dyDescent="0.2">
      <c r="B4" s="94"/>
      <c r="C4" s="183"/>
      <c r="D4" s="357"/>
      <c r="E4" s="111"/>
      <c r="G4" s="111"/>
      <c r="J4" s="393">
        <v>20000</v>
      </c>
      <c r="P4" s="111"/>
    </row>
    <row r="5" spans="1:19" ht="16.5" thickBot="1" x14ac:dyDescent="0.3">
      <c r="A5" s="4" t="s">
        <v>83</v>
      </c>
      <c r="B5" s="91"/>
      <c r="C5" s="266"/>
      <c r="D5" s="358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102"/>
      <c r="Q5" s="25"/>
      <c r="R5" s="25"/>
      <c r="S5" s="25"/>
    </row>
    <row r="6" spans="1:19" ht="13.5" thickBot="1" x14ac:dyDescent="0.25">
      <c r="A6" s="213" t="s">
        <v>2</v>
      </c>
      <c r="B6" s="214" t="s">
        <v>49</v>
      </c>
      <c r="C6" s="215" t="s">
        <v>48</v>
      </c>
      <c r="D6" s="216" t="s">
        <v>0</v>
      </c>
      <c r="E6" s="217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21" t="s">
        <v>6</v>
      </c>
      <c r="K6" s="222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17" t="s">
        <v>12</v>
      </c>
    </row>
    <row r="7" spans="1:19" x14ac:dyDescent="0.2">
      <c r="A7" s="49">
        <v>1</v>
      </c>
      <c r="B7" s="110"/>
      <c r="C7" s="311"/>
      <c r="D7" s="80"/>
      <c r="E7" s="80"/>
      <c r="F7" s="37" t="s">
        <v>90</v>
      </c>
      <c r="G7" s="83" t="s">
        <v>78</v>
      </c>
      <c r="H7" s="32">
        <v>10</v>
      </c>
      <c r="I7" s="33">
        <v>11110</v>
      </c>
      <c r="J7" s="227">
        <f>SUM(K7+L7+M7+N7+O7)</f>
        <v>8130.96</v>
      </c>
      <c r="K7" s="279">
        <v>8130.96</v>
      </c>
      <c r="L7" s="189"/>
      <c r="M7" s="189"/>
      <c r="N7" s="189"/>
      <c r="O7" s="189"/>
      <c r="P7" s="110"/>
    </row>
    <row r="8" spans="1:19" x14ac:dyDescent="0.2">
      <c r="A8" s="50">
        <v>2</v>
      </c>
      <c r="B8" s="381"/>
      <c r="C8" s="471"/>
      <c r="D8" s="366">
        <v>14131</v>
      </c>
      <c r="E8" s="366">
        <v>63117515</v>
      </c>
      <c r="F8" s="438" t="s">
        <v>859</v>
      </c>
      <c r="G8" s="421" t="s">
        <v>546</v>
      </c>
      <c r="H8" s="422">
        <v>10</v>
      </c>
      <c r="I8" s="423">
        <v>14410</v>
      </c>
      <c r="J8" s="379">
        <f t="shared" ref="J8:J9" si="0">SUM(K8+L8+M8+N8+O8)</f>
        <v>18581.79</v>
      </c>
      <c r="K8" s="432"/>
      <c r="L8" s="313"/>
      <c r="M8" s="313">
        <v>18581.79</v>
      </c>
      <c r="N8" s="313"/>
      <c r="O8" s="313"/>
      <c r="P8" s="381" t="s">
        <v>863</v>
      </c>
    </row>
    <row r="9" spans="1:19" x14ac:dyDescent="0.2">
      <c r="A9" s="50">
        <v>3</v>
      </c>
      <c r="B9" s="381"/>
      <c r="C9" s="471"/>
      <c r="D9" s="366">
        <v>14142</v>
      </c>
      <c r="E9" s="366">
        <v>63117515</v>
      </c>
      <c r="F9" s="438" t="s">
        <v>859</v>
      </c>
      <c r="G9" s="421" t="s">
        <v>156</v>
      </c>
      <c r="H9" s="422">
        <v>10</v>
      </c>
      <c r="I9" s="423">
        <v>14410</v>
      </c>
      <c r="J9" s="379">
        <f t="shared" si="0"/>
        <v>150000</v>
      </c>
      <c r="K9" s="432"/>
      <c r="L9" s="313"/>
      <c r="M9" s="313">
        <v>150000</v>
      </c>
      <c r="N9" s="313"/>
      <c r="O9" s="313"/>
      <c r="P9" s="381" t="s">
        <v>864</v>
      </c>
    </row>
    <row r="10" spans="1:19" x14ac:dyDescent="0.2">
      <c r="A10" s="50">
        <v>4</v>
      </c>
      <c r="B10" s="110" t="s">
        <v>183</v>
      </c>
      <c r="C10" s="311" t="s">
        <v>129</v>
      </c>
      <c r="D10" s="80">
        <v>19547</v>
      </c>
      <c r="E10" s="80">
        <v>63117515</v>
      </c>
      <c r="F10" s="38" t="s">
        <v>170</v>
      </c>
      <c r="G10" s="83" t="s">
        <v>165</v>
      </c>
      <c r="H10" s="32">
        <v>10</v>
      </c>
      <c r="I10" s="33">
        <v>13610</v>
      </c>
      <c r="J10" s="227">
        <f>SUM(K10+L10+M10+N10+O10)</f>
        <v>26705</v>
      </c>
      <c r="K10" s="325"/>
      <c r="L10" s="189"/>
      <c r="M10" s="189">
        <v>26705</v>
      </c>
      <c r="N10" s="189"/>
      <c r="O10" s="189"/>
      <c r="P10" s="110" t="s">
        <v>166</v>
      </c>
    </row>
    <row r="11" spans="1:19" x14ac:dyDescent="0.2">
      <c r="A11" s="50">
        <v>5</v>
      </c>
      <c r="B11" s="110" t="s">
        <v>542</v>
      </c>
      <c r="C11" s="311" t="s">
        <v>216</v>
      </c>
      <c r="D11" s="80">
        <v>31688</v>
      </c>
      <c r="E11" s="80">
        <v>63117515</v>
      </c>
      <c r="F11" s="38" t="s">
        <v>509</v>
      </c>
      <c r="G11" s="83" t="s">
        <v>543</v>
      </c>
      <c r="H11" s="32">
        <v>10</v>
      </c>
      <c r="I11" s="33">
        <v>13780</v>
      </c>
      <c r="J11" s="227">
        <f>SUM(K11+L11+M11+N11+O11)</f>
        <v>4706.26</v>
      </c>
      <c r="K11" s="325"/>
      <c r="L11" s="189"/>
      <c r="M11" s="189">
        <v>4706.26</v>
      </c>
      <c r="N11" s="189"/>
      <c r="O11" s="189"/>
      <c r="P11" s="110" t="s">
        <v>544</v>
      </c>
    </row>
    <row r="12" spans="1:19" x14ac:dyDescent="0.2">
      <c r="A12" s="50">
        <v>6</v>
      </c>
      <c r="B12" s="340"/>
      <c r="C12" s="311"/>
      <c r="D12" s="80"/>
      <c r="E12" s="80"/>
      <c r="F12" s="37" t="s">
        <v>626</v>
      </c>
      <c r="G12" s="83" t="s">
        <v>854</v>
      </c>
      <c r="H12" s="32">
        <v>10</v>
      </c>
      <c r="I12" s="33">
        <v>11110</v>
      </c>
      <c r="J12" s="227">
        <f t="shared" ref="J12:J19" si="1">SUM(K12+L12+M12+N12+O12)</f>
        <v>8225.17</v>
      </c>
      <c r="K12" s="325">
        <v>8225.17</v>
      </c>
      <c r="L12" s="189"/>
      <c r="M12" s="189"/>
      <c r="N12" s="189"/>
      <c r="O12" s="189"/>
      <c r="P12" s="299"/>
    </row>
    <row r="13" spans="1:19" x14ac:dyDescent="0.2">
      <c r="A13" s="50">
        <v>7</v>
      </c>
      <c r="B13" s="340">
        <v>392421</v>
      </c>
      <c r="C13" s="311" t="s">
        <v>595</v>
      </c>
      <c r="D13" s="80">
        <v>41874</v>
      </c>
      <c r="E13" s="80">
        <v>63117515</v>
      </c>
      <c r="F13" s="21" t="s">
        <v>625</v>
      </c>
      <c r="G13" s="83" t="s">
        <v>630</v>
      </c>
      <c r="H13" s="32">
        <v>10</v>
      </c>
      <c r="I13" s="33">
        <v>14060</v>
      </c>
      <c r="J13" s="228">
        <f t="shared" si="1"/>
        <v>7147.7</v>
      </c>
      <c r="K13" s="201"/>
      <c r="L13" s="199"/>
      <c r="M13" s="193">
        <v>7147.7</v>
      </c>
      <c r="N13" s="199"/>
      <c r="O13" s="199"/>
      <c r="P13" s="424" t="s">
        <v>126</v>
      </c>
    </row>
    <row r="14" spans="1:19" x14ac:dyDescent="0.2">
      <c r="A14" s="50">
        <v>8</v>
      </c>
      <c r="B14" s="340" t="s">
        <v>631</v>
      </c>
      <c r="C14" s="311" t="s">
        <v>268</v>
      </c>
      <c r="D14" s="80">
        <v>41961</v>
      </c>
      <c r="E14" s="80">
        <v>63117515</v>
      </c>
      <c r="F14" s="38" t="s">
        <v>633</v>
      </c>
      <c r="G14" s="83" t="s">
        <v>249</v>
      </c>
      <c r="H14" s="32">
        <v>10</v>
      </c>
      <c r="I14" s="33">
        <v>13440</v>
      </c>
      <c r="J14" s="227">
        <f t="shared" si="1"/>
        <v>2000</v>
      </c>
      <c r="K14" s="325"/>
      <c r="L14" s="189"/>
      <c r="M14" s="189">
        <v>2000</v>
      </c>
      <c r="N14" s="189"/>
      <c r="O14" s="189"/>
      <c r="P14" s="110" t="s">
        <v>632</v>
      </c>
    </row>
    <row r="15" spans="1:19" x14ac:dyDescent="0.2">
      <c r="A15" s="50">
        <v>9</v>
      </c>
      <c r="B15" s="50" t="s">
        <v>634</v>
      </c>
      <c r="C15" s="311" t="s">
        <v>612</v>
      </c>
      <c r="D15" s="80">
        <v>42000</v>
      </c>
      <c r="E15" s="80">
        <v>63117515</v>
      </c>
      <c r="F15" s="38" t="s">
        <v>625</v>
      </c>
      <c r="G15" s="83" t="s">
        <v>249</v>
      </c>
      <c r="H15" s="32">
        <v>10</v>
      </c>
      <c r="I15" s="33">
        <v>13440</v>
      </c>
      <c r="J15" s="227">
        <f t="shared" si="1"/>
        <v>30834.81</v>
      </c>
      <c r="K15" s="325"/>
      <c r="L15" s="189"/>
      <c r="M15" s="189">
        <v>30834.81</v>
      </c>
      <c r="N15" s="189"/>
      <c r="O15" s="189"/>
      <c r="P15" s="110" t="s">
        <v>635</v>
      </c>
    </row>
    <row r="16" spans="1:19" x14ac:dyDescent="0.2">
      <c r="A16" s="50">
        <v>10</v>
      </c>
      <c r="B16" s="268" t="s">
        <v>111</v>
      </c>
      <c r="C16" s="34" t="s">
        <v>112</v>
      </c>
      <c r="D16" s="40">
        <v>42168</v>
      </c>
      <c r="E16" s="80">
        <v>63117515</v>
      </c>
      <c r="F16" s="38" t="s">
        <v>625</v>
      </c>
      <c r="G16" s="77" t="s">
        <v>113</v>
      </c>
      <c r="H16" s="48">
        <v>10</v>
      </c>
      <c r="I16" s="51">
        <v>13445</v>
      </c>
      <c r="J16" s="227">
        <f t="shared" si="1"/>
        <v>449.7</v>
      </c>
      <c r="K16" s="325"/>
      <c r="L16" s="189"/>
      <c r="M16" s="189">
        <v>449.7</v>
      </c>
      <c r="N16" s="189"/>
      <c r="O16" s="189"/>
      <c r="P16" s="110" t="s">
        <v>114</v>
      </c>
    </row>
    <row r="17" spans="1:16" x14ac:dyDescent="0.2">
      <c r="A17" s="50">
        <v>11</v>
      </c>
      <c r="B17" s="340" t="s">
        <v>198</v>
      </c>
      <c r="C17" s="311" t="s">
        <v>199</v>
      </c>
      <c r="D17" s="80">
        <v>42179</v>
      </c>
      <c r="E17" s="80">
        <v>63117515</v>
      </c>
      <c r="F17" s="38" t="s">
        <v>625</v>
      </c>
      <c r="G17" s="77" t="s">
        <v>113</v>
      </c>
      <c r="H17" s="48">
        <v>10</v>
      </c>
      <c r="I17" s="51">
        <v>13445</v>
      </c>
      <c r="J17" s="227">
        <f t="shared" si="1"/>
        <v>449.7</v>
      </c>
      <c r="K17" s="325"/>
      <c r="L17" s="189"/>
      <c r="M17" s="189">
        <v>449.7</v>
      </c>
      <c r="N17" s="189"/>
      <c r="O17" s="189"/>
      <c r="P17" s="110" t="s">
        <v>200</v>
      </c>
    </row>
    <row r="18" spans="1:16" x14ac:dyDescent="0.2">
      <c r="A18" s="50">
        <v>12</v>
      </c>
      <c r="B18" s="340" t="s">
        <v>198</v>
      </c>
      <c r="C18" s="311" t="s">
        <v>199</v>
      </c>
      <c r="D18" s="80">
        <v>42179</v>
      </c>
      <c r="E18" s="80">
        <v>63117515</v>
      </c>
      <c r="F18" s="38" t="s">
        <v>625</v>
      </c>
      <c r="G18" s="77" t="s">
        <v>113</v>
      </c>
      <c r="H18" s="48">
        <v>10</v>
      </c>
      <c r="I18" s="51">
        <v>13445</v>
      </c>
      <c r="J18" s="227">
        <f t="shared" si="1"/>
        <v>449.7</v>
      </c>
      <c r="K18" s="325"/>
      <c r="L18" s="189"/>
      <c r="M18" s="189">
        <v>449.7</v>
      </c>
      <c r="N18" s="189"/>
      <c r="O18" s="189"/>
      <c r="P18" s="110" t="s">
        <v>200</v>
      </c>
    </row>
    <row r="19" spans="1:16" x14ac:dyDescent="0.2">
      <c r="A19" s="50">
        <v>13</v>
      </c>
      <c r="B19" s="268" t="s">
        <v>115</v>
      </c>
      <c r="C19" s="34" t="s">
        <v>116</v>
      </c>
      <c r="D19" s="40">
        <v>42187</v>
      </c>
      <c r="E19" s="80">
        <v>63117515</v>
      </c>
      <c r="F19" s="38" t="s">
        <v>625</v>
      </c>
      <c r="G19" s="77" t="s">
        <v>113</v>
      </c>
      <c r="H19" s="48">
        <v>10</v>
      </c>
      <c r="I19" s="51">
        <v>13445</v>
      </c>
      <c r="J19" s="227">
        <f t="shared" si="1"/>
        <v>449.7</v>
      </c>
      <c r="K19" s="325"/>
      <c r="L19" s="189"/>
      <c r="M19" s="189">
        <v>449.7</v>
      </c>
      <c r="N19" s="189"/>
      <c r="O19" s="189"/>
      <c r="P19" s="110" t="s">
        <v>119</v>
      </c>
    </row>
    <row r="20" spans="1:16" x14ac:dyDescent="0.2">
      <c r="A20" s="50">
        <v>14</v>
      </c>
      <c r="B20" s="268" t="s">
        <v>651</v>
      </c>
      <c r="C20" s="34" t="s">
        <v>652</v>
      </c>
      <c r="D20" s="40">
        <v>42404</v>
      </c>
      <c r="E20" s="80">
        <v>63117515</v>
      </c>
      <c r="F20" s="38" t="s">
        <v>625</v>
      </c>
      <c r="G20" s="83" t="s">
        <v>653</v>
      </c>
      <c r="H20" s="32">
        <v>10</v>
      </c>
      <c r="I20" s="33">
        <v>14310</v>
      </c>
      <c r="J20" s="227">
        <f t="shared" ref="J20:J33" si="2">SUM(K20+L20+M20+N20+O20)</f>
        <v>1888</v>
      </c>
      <c r="K20" s="325"/>
      <c r="L20" s="189"/>
      <c r="M20" s="189">
        <v>1888</v>
      </c>
      <c r="N20" s="189"/>
      <c r="O20" s="189"/>
      <c r="P20" s="110" t="s">
        <v>566</v>
      </c>
    </row>
    <row r="21" spans="1:16" x14ac:dyDescent="0.2">
      <c r="A21" s="50">
        <v>15</v>
      </c>
      <c r="B21" s="465">
        <v>44987</v>
      </c>
      <c r="C21" s="311" t="s">
        <v>654</v>
      </c>
      <c r="D21" s="80">
        <v>42412</v>
      </c>
      <c r="E21" s="80">
        <v>63117515</v>
      </c>
      <c r="F21" s="38" t="s">
        <v>625</v>
      </c>
      <c r="G21" s="83" t="s">
        <v>653</v>
      </c>
      <c r="H21" s="32">
        <v>10</v>
      </c>
      <c r="I21" s="33">
        <v>14310</v>
      </c>
      <c r="J21" s="227">
        <f t="shared" ref="J21" si="3">SUM(K21+L21+M21+N21+O21)</f>
        <v>1509.2</v>
      </c>
      <c r="K21" s="325"/>
      <c r="L21" s="189"/>
      <c r="M21" s="189">
        <v>1509.2</v>
      </c>
      <c r="N21" s="189"/>
      <c r="O21" s="189"/>
      <c r="P21" s="110" t="s">
        <v>566</v>
      </c>
    </row>
    <row r="22" spans="1:16" x14ac:dyDescent="0.2">
      <c r="A22" s="50">
        <v>16</v>
      </c>
      <c r="B22" s="273" t="s">
        <v>657</v>
      </c>
      <c r="C22" s="311" t="s">
        <v>658</v>
      </c>
      <c r="D22" s="80">
        <v>42917</v>
      </c>
      <c r="E22" s="80">
        <v>63117515</v>
      </c>
      <c r="F22" s="38" t="s">
        <v>625</v>
      </c>
      <c r="G22" s="83" t="s">
        <v>659</v>
      </c>
      <c r="H22" s="32">
        <v>10</v>
      </c>
      <c r="I22" s="33">
        <v>14050</v>
      </c>
      <c r="J22" s="227">
        <f t="shared" si="2"/>
        <v>4658.6000000000004</v>
      </c>
      <c r="K22" s="325"/>
      <c r="L22" s="189"/>
      <c r="M22" s="189">
        <v>4658.6000000000004</v>
      </c>
      <c r="N22" s="189"/>
      <c r="O22" s="189"/>
      <c r="P22" s="110" t="s">
        <v>534</v>
      </c>
    </row>
    <row r="23" spans="1:16" x14ac:dyDescent="0.2">
      <c r="A23" s="50">
        <v>17</v>
      </c>
      <c r="B23" s="273" t="s">
        <v>681</v>
      </c>
      <c r="C23" s="38" t="s">
        <v>626</v>
      </c>
      <c r="D23" s="24">
        <v>43477</v>
      </c>
      <c r="E23" s="80">
        <v>63117515</v>
      </c>
      <c r="F23" s="38" t="s">
        <v>625</v>
      </c>
      <c r="G23" s="83" t="s">
        <v>680</v>
      </c>
      <c r="H23" s="32">
        <v>10</v>
      </c>
      <c r="I23" s="33">
        <v>13620</v>
      </c>
      <c r="J23" s="227">
        <f t="shared" si="2"/>
        <v>2940.1</v>
      </c>
      <c r="K23" s="191"/>
      <c r="L23" s="313"/>
      <c r="M23" s="192">
        <v>2940.1</v>
      </c>
      <c r="N23" s="193"/>
      <c r="O23" s="193"/>
      <c r="P23" s="110" t="s">
        <v>157</v>
      </c>
    </row>
    <row r="24" spans="1:16" x14ac:dyDescent="0.2">
      <c r="A24" s="50">
        <v>18</v>
      </c>
      <c r="B24" s="271" t="s">
        <v>690</v>
      </c>
      <c r="C24" s="68" t="s">
        <v>626</v>
      </c>
      <c r="D24" s="40">
        <v>43521</v>
      </c>
      <c r="E24" s="80">
        <v>63117515</v>
      </c>
      <c r="F24" s="38" t="s">
        <v>686</v>
      </c>
      <c r="G24" s="83" t="s">
        <v>691</v>
      </c>
      <c r="H24" s="32">
        <v>10</v>
      </c>
      <c r="I24" s="33">
        <v>13780</v>
      </c>
      <c r="J24" s="227">
        <f t="shared" si="2"/>
        <v>2830.25</v>
      </c>
      <c r="K24" s="191"/>
      <c r="L24" s="313"/>
      <c r="M24" s="192">
        <v>2830.25</v>
      </c>
      <c r="N24" s="193"/>
      <c r="O24" s="193"/>
      <c r="P24" s="110" t="s">
        <v>544</v>
      </c>
    </row>
    <row r="25" spans="1:16" x14ac:dyDescent="0.2">
      <c r="A25" s="50">
        <v>19</v>
      </c>
      <c r="B25" s="271" t="s">
        <v>692</v>
      </c>
      <c r="C25" s="38" t="s">
        <v>658</v>
      </c>
      <c r="D25" s="24">
        <v>43539</v>
      </c>
      <c r="E25" s="80">
        <v>63117515</v>
      </c>
      <c r="F25" s="38" t="s">
        <v>686</v>
      </c>
      <c r="G25" s="83" t="s">
        <v>693</v>
      </c>
      <c r="H25" s="32">
        <v>10</v>
      </c>
      <c r="I25" s="33">
        <v>13509</v>
      </c>
      <c r="J25" s="227">
        <f t="shared" si="2"/>
        <v>2526</v>
      </c>
      <c r="K25" s="189"/>
      <c r="L25" s="189"/>
      <c r="M25" s="189">
        <v>2526</v>
      </c>
      <c r="N25" s="189"/>
      <c r="O25" s="189"/>
      <c r="P25" s="110" t="s">
        <v>534</v>
      </c>
    </row>
    <row r="26" spans="1:16" x14ac:dyDescent="0.2">
      <c r="A26" s="50">
        <v>20</v>
      </c>
      <c r="B26" s="271" t="s">
        <v>715</v>
      </c>
      <c r="C26" s="68" t="s">
        <v>674</v>
      </c>
      <c r="D26" s="40">
        <v>44213</v>
      </c>
      <c r="E26" s="80">
        <v>63117515</v>
      </c>
      <c r="F26" s="38" t="s">
        <v>686</v>
      </c>
      <c r="G26" s="83" t="s">
        <v>711</v>
      </c>
      <c r="H26" s="32">
        <v>10</v>
      </c>
      <c r="I26" s="33">
        <v>14310</v>
      </c>
      <c r="J26" s="227">
        <f t="shared" si="2"/>
        <v>667.4</v>
      </c>
      <c r="K26" s="325"/>
      <c r="L26" s="189"/>
      <c r="M26" s="192">
        <v>667.4</v>
      </c>
      <c r="N26" s="189"/>
      <c r="O26" s="189"/>
      <c r="P26" s="110" t="s">
        <v>714</v>
      </c>
    </row>
    <row r="27" spans="1:16" x14ac:dyDescent="0.2">
      <c r="A27" s="50">
        <v>21</v>
      </c>
      <c r="B27" s="271" t="s">
        <v>716</v>
      </c>
      <c r="C27" s="39" t="s">
        <v>674</v>
      </c>
      <c r="D27" s="24">
        <v>44223</v>
      </c>
      <c r="E27" s="80">
        <v>63117515</v>
      </c>
      <c r="F27" s="38" t="s">
        <v>686</v>
      </c>
      <c r="G27" s="83" t="s">
        <v>711</v>
      </c>
      <c r="H27" s="32">
        <v>10</v>
      </c>
      <c r="I27" s="33">
        <v>14310</v>
      </c>
      <c r="J27" s="227">
        <f t="shared" si="2"/>
        <v>659</v>
      </c>
      <c r="K27" s="325"/>
      <c r="L27" s="189"/>
      <c r="M27" s="189">
        <v>659</v>
      </c>
      <c r="N27" s="189"/>
      <c r="O27" s="189"/>
      <c r="P27" s="110" t="s">
        <v>714</v>
      </c>
    </row>
    <row r="28" spans="1:16" x14ac:dyDescent="0.2">
      <c r="A28" s="50">
        <v>22</v>
      </c>
      <c r="B28" s="276" t="s">
        <v>645</v>
      </c>
      <c r="C28" s="300" t="s">
        <v>104</v>
      </c>
      <c r="D28" s="24">
        <v>44460</v>
      </c>
      <c r="E28" s="80">
        <v>63117515</v>
      </c>
      <c r="F28" s="38" t="s">
        <v>686</v>
      </c>
      <c r="G28" s="83" t="s">
        <v>257</v>
      </c>
      <c r="H28" s="32">
        <v>10</v>
      </c>
      <c r="I28" s="33">
        <v>13460</v>
      </c>
      <c r="J28" s="227">
        <f t="shared" si="2"/>
        <v>1500</v>
      </c>
      <c r="K28" s="325"/>
      <c r="L28" s="189"/>
      <c r="M28" s="189">
        <v>1500</v>
      </c>
      <c r="N28" s="189"/>
      <c r="O28" s="189"/>
      <c r="P28" s="110" t="s">
        <v>720</v>
      </c>
    </row>
    <row r="29" spans="1:16" x14ac:dyDescent="0.2">
      <c r="A29" s="50">
        <v>23</v>
      </c>
      <c r="B29" s="271" t="s">
        <v>731</v>
      </c>
      <c r="C29" s="68" t="s">
        <v>674</v>
      </c>
      <c r="D29" s="40">
        <v>45097</v>
      </c>
      <c r="E29" s="80">
        <v>63117515</v>
      </c>
      <c r="F29" s="38" t="s">
        <v>686</v>
      </c>
      <c r="G29" s="77" t="s">
        <v>257</v>
      </c>
      <c r="H29" s="48">
        <v>10</v>
      </c>
      <c r="I29" s="51">
        <v>13640</v>
      </c>
      <c r="J29" s="324">
        <f t="shared" ref="J29" si="4">SUM(K29+L29+M29+N29+O29)</f>
        <v>370</v>
      </c>
      <c r="K29" s="189"/>
      <c r="L29" s="189"/>
      <c r="M29" s="192">
        <v>370</v>
      </c>
      <c r="N29" s="193"/>
      <c r="O29" s="193"/>
      <c r="P29" s="299" t="s">
        <v>730</v>
      </c>
    </row>
    <row r="30" spans="1:16" x14ac:dyDescent="0.2">
      <c r="A30" s="50">
        <v>24</v>
      </c>
      <c r="B30" s="271" t="s">
        <v>737</v>
      </c>
      <c r="C30" s="68" t="s">
        <v>738</v>
      </c>
      <c r="D30" s="40">
        <v>45302</v>
      </c>
      <c r="E30" s="80">
        <v>63117515</v>
      </c>
      <c r="F30" s="38" t="s">
        <v>686</v>
      </c>
      <c r="G30" s="77" t="s">
        <v>739</v>
      </c>
      <c r="H30" s="48">
        <v>10</v>
      </c>
      <c r="I30" s="51">
        <v>13509</v>
      </c>
      <c r="J30" s="324">
        <f t="shared" si="2"/>
        <v>996</v>
      </c>
      <c r="K30" s="189"/>
      <c r="L30" s="189"/>
      <c r="M30" s="192">
        <v>996</v>
      </c>
      <c r="N30" s="193"/>
      <c r="O30" s="193"/>
      <c r="P30" s="299" t="s">
        <v>526</v>
      </c>
    </row>
    <row r="31" spans="1:16" x14ac:dyDescent="0.2">
      <c r="A31" s="50">
        <v>25</v>
      </c>
      <c r="B31" s="271" t="s">
        <v>737</v>
      </c>
      <c r="C31" s="68" t="s">
        <v>740</v>
      </c>
      <c r="D31" s="40">
        <v>45324</v>
      </c>
      <c r="E31" s="80">
        <v>63117515</v>
      </c>
      <c r="F31" s="38" t="s">
        <v>686</v>
      </c>
      <c r="G31" s="77" t="s">
        <v>739</v>
      </c>
      <c r="H31" s="48">
        <v>10</v>
      </c>
      <c r="I31" s="51">
        <v>13509</v>
      </c>
      <c r="J31" s="324">
        <f t="shared" ref="J31" si="5">SUM(K31+L31+M31+N31+O31)</f>
        <v>150</v>
      </c>
      <c r="K31" s="189"/>
      <c r="L31" s="189"/>
      <c r="M31" s="192">
        <v>150</v>
      </c>
      <c r="N31" s="193"/>
      <c r="O31" s="193"/>
      <c r="P31" s="299" t="s">
        <v>526</v>
      </c>
    </row>
    <row r="32" spans="1:16" x14ac:dyDescent="0.2">
      <c r="A32" s="50">
        <v>26</v>
      </c>
      <c r="B32" s="271" t="s">
        <v>721</v>
      </c>
      <c r="C32" s="68" t="s">
        <v>658</v>
      </c>
      <c r="D32" s="40">
        <v>45540</v>
      </c>
      <c r="E32" s="80">
        <v>63117515</v>
      </c>
      <c r="F32" s="38" t="s">
        <v>686</v>
      </c>
      <c r="G32" s="83" t="s">
        <v>257</v>
      </c>
      <c r="H32" s="32">
        <v>10</v>
      </c>
      <c r="I32" s="33">
        <v>13460</v>
      </c>
      <c r="J32" s="227">
        <f t="shared" ref="J32" si="6">SUM(K32+L32+M32+N32+O32)</f>
        <v>2250</v>
      </c>
      <c r="K32" s="191"/>
      <c r="L32" s="189"/>
      <c r="M32" s="192">
        <v>2250</v>
      </c>
      <c r="N32" s="193"/>
      <c r="O32" s="193"/>
      <c r="P32" s="110" t="s">
        <v>720</v>
      </c>
    </row>
    <row r="33" spans="1:16" x14ac:dyDescent="0.2">
      <c r="A33" s="50">
        <v>27</v>
      </c>
      <c r="B33" s="271" t="s">
        <v>201</v>
      </c>
      <c r="C33" s="68" t="s">
        <v>202</v>
      </c>
      <c r="D33" s="40">
        <v>45919</v>
      </c>
      <c r="E33" s="80">
        <v>63117515</v>
      </c>
      <c r="F33" s="38" t="s">
        <v>686</v>
      </c>
      <c r="G33" s="83" t="s">
        <v>753</v>
      </c>
      <c r="H33" s="32">
        <v>10</v>
      </c>
      <c r="I33" s="33">
        <v>13445</v>
      </c>
      <c r="J33" s="227">
        <f t="shared" si="2"/>
        <v>406.5</v>
      </c>
      <c r="K33" s="191"/>
      <c r="L33" s="189"/>
      <c r="M33" s="192">
        <v>406.5</v>
      </c>
      <c r="N33" s="193"/>
      <c r="O33" s="193"/>
      <c r="P33" s="110" t="s">
        <v>203</v>
      </c>
    </row>
    <row r="34" spans="1:16" x14ac:dyDescent="0.2">
      <c r="A34" s="50">
        <v>28</v>
      </c>
      <c r="B34" s="271" t="s">
        <v>204</v>
      </c>
      <c r="C34" s="68" t="s">
        <v>202</v>
      </c>
      <c r="D34" s="40">
        <v>45952</v>
      </c>
      <c r="E34" s="80">
        <v>63117515</v>
      </c>
      <c r="F34" s="38" t="s">
        <v>686</v>
      </c>
      <c r="G34" s="83" t="s">
        <v>753</v>
      </c>
      <c r="H34" s="32">
        <v>10</v>
      </c>
      <c r="I34" s="33">
        <v>13445</v>
      </c>
      <c r="J34" s="227">
        <f t="shared" ref="J34" si="7">SUM(K34+L34+M34+N34+O34)</f>
        <v>406.5</v>
      </c>
      <c r="K34" s="191"/>
      <c r="L34" s="189"/>
      <c r="M34" s="192">
        <v>406.5</v>
      </c>
      <c r="N34" s="193"/>
      <c r="O34" s="193"/>
      <c r="P34" s="110" t="s">
        <v>205</v>
      </c>
    </row>
    <row r="35" spans="1:16" x14ac:dyDescent="0.2">
      <c r="A35" s="50">
        <v>29</v>
      </c>
      <c r="B35" s="271" t="s">
        <v>204</v>
      </c>
      <c r="C35" s="68" t="s">
        <v>202</v>
      </c>
      <c r="D35" s="40">
        <v>45976</v>
      </c>
      <c r="E35" s="80">
        <v>63117515</v>
      </c>
      <c r="F35" s="38" t="s">
        <v>686</v>
      </c>
      <c r="G35" s="83" t="s">
        <v>753</v>
      </c>
      <c r="H35" s="32">
        <v>10</v>
      </c>
      <c r="I35" s="33">
        <v>13445</v>
      </c>
      <c r="J35" s="227">
        <f t="shared" ref="J35" si="8">SUM(K35+L35+M35+N35+O35)</f>
        <v>406.5</v>
      </c>
      <c r="K35" s="191"/>
      <c r="L35" s="189"/>
      <c r="M35" s="192">
        <v>406.5</v>
      </c>
      <c r="N35" s="193"/>
      <c r="O35" s="193"/>
      <c r="P35" s="110" t="s">
        <v>207</v>
      </c>
    </row>
    <row r="36" spans="1:16" x14ac:dyDescent="0.2">
      <c r="A36" s="50">
        <v>30</v>
      </c>
      <c r="B36" s="271" t="s">
        <v>755</v>
      </c>
      <c r="C36" s="68" t="s">
        <v>756</v>
      </c>
      <c r="D36" s="40">
        <v>46011</v>
      </c>
      <c r="E36" s="80">
        <v>63117515</v>
      </c>
      <c r="F36" s="38" t="s">
        <v>686</v>
      </c>
      <c r="G36" s="83" t="s">
        <v>753</v>
      </c>
      <c r="H36" s="32">
        <v>10</v>
      </c>
      <c r="I36" s="33">
        <v>13445</v>
      </c>
      <c r="J36" s="227">
        <f t="shared" ref="J36:J37" si="9">SUM(K36+L36+M36+N36+O36)</f>
        <v>362.8</v>
      </c>
      <c r="K36" s="191"/>
      <c r="L36" s="189"/>
      <c r="M36" s="192">
        <v>362.8</v>
      </c>
      <c r="N36" s="193"/>
      <c r="O36" s="193"/>
      <c r="P36" s="110" t="s">
        <v>754</v>
      </c>
    </row>
    <row r="37" spans="1:16" x14ac:dyDescent="0.2">
      <c r="A37" s="50">
        <v>31</v>
      </c>
      <c r="B37" s="271" t="s">
        <v>755</v>
      </c>
      <c r="C37" s="68" t="s">
        <v>756</v>
      </c>
      <c r="D37" s="40">
        <v>46011</v>
      </c>
      <c r="E37" s="80">
        <v>63117515</v>
      </c>
      <c r="F37" s="38" t="s">
        <v>686</v>
      </c>
      <c r="G37" s="83" t="s">
        <v>753</v>
      </c>
      <c r="H37" s="32">
        <v>10</v>
      </c>
      <c r="I37" s="33">
        <v>13445</v>
      </c>
      <c r="J37" s="227">
        <f t="shared" si="9"/>
        <v>362.8</v>
      </c>
      <c r="K37" s="191"/>
      <c r="L37" s="189"/>
      <c r="M37" s="192">
        <v>362.8</v>
      </c>
      <c r="N37" s="193"/>
      <c r="O37" s="193"/>
      <c r="P37" s="110" t="s">
        <v>754</v>
      </c>
    </row>
    <row r="38" spans="1:16" x14ac:dyDescent="0.2">
      <c r="A38" s="50">
        <v>32</v>
      </c>
      <c r="B38" s="271" t="s">
        <v>757</v>
      </c>
      <c r="C38" s="68" t="s">
        <v>199</v>
      </c>
      <c r="D38" s="40">
        <v>46044</v>
      </c>
      <c r="E38" s="80">
        <v>63117515</v>
      </c>
      <c r="F38" s="38" t="s">
        <v>686</v>
      </c>
      <c r="G38" s="83" t="s">
        <v>753</v>
      </c>
      <c r="H38" s="32">
        <v>10</v>
      </c>
      <c r="I38" s="33">
        <v>13445</v>
      </c>
      <c r="J38" s="227">
        <f t="shared" ref="J38" si="10">SUM(K38+L38+M38+N38+O38)</f>
        <v>362.8</v>
      </c>
      <c r="K38" s="191"/>
      <c r="L38" s="189"/>
      <c r="M38" s="192">
        <v>362.8</v>
      </c>
      <c r="N38" s="193"/>
      <c r="O38" s="193"/>
      <c r="P38" s="110" t="s">
        <v>220</v>
      </c>
    </row>
    <row r="39" spans="1:16" x14ac:dyDescent="0.2">
      <c r="A39" s="50">
        <v>33</v>
      </c>
      <c r="B39" s="271" t="s">
        <v>209</v>
      </c>
      <c r="C39" s="68" t="s">
        <v>199</v>
      </c>
      <c r="D39" s="40">
        <v>46081</v>
      </c>
      <c r="E39" s="80">
        <v>63117515</v>
      </c>
      <c r="F39" s="38" t="s">
        <v>686</v>
      </c>
      <c r="G39" s="83" t="s">
        <v>753</v>
      </c>
      <c r="H39" s="32">
        <v>10</v>
      </c>
      <c r="I39" s="33">
        <v>13445</v>
      </c>
      <c r="J39" s="227">
        <f t="shared" ref="J39" si="11">SUM(K39+L39+M39+N39+O39)</f>
        <v>362.8</v>
      </c>
      <c r="K39" s="191"/>
      <c r="L39" s="189"/>
      <c r="M39" s="192">
        <v>362.8</v>
      </c>
      <c r="N39" s="193"/>
      <c r="O39" s="193"/>
      <c r="P39" s="110" t="s">
        <v>208</v>
      </c>
    </row>
    <row r="40" spans="1:16" x14ac:dyDescent="0.2">
      <c r="A40" s="50">
        <v>34</v>
      </c>
      <c r="B40" s="271" t="s">
        <v>218</v>
      </c>
      <c r="C40" s="68" t="s">
        <v>219</v>
      </c>
      <c r="D40" s="40">
        <v>46114</v>
      </c>
      <c r="E40" s="80">
        <v>63117515</v>
      </c>
      <c r="F40" s="38" t="s">
        <v>686</v>
      </c>
      <c r="G40" s="83" t="s">
        <v>753</v>
      </c>
      <c r="H40" s="32">
        <v>10</v>
      </c>
      <c r="I40" s="33">
        <v>13445</v>
      </c>
      <c r="J40" s="227">
        <f t="shared" ref="J40" si="12">SUM(K40+L40+M40+N40+O40)</f>
        <v>362.8</v>
      </c>
      <c r="K40" s="191"/>
      <c r="L40" s="189"/>
      <c r="M40" s="192">
        <v>362.8</v>
      </c>
      <c r="N40" s="193"/>
      <c r="O40" s="193"/>
      <c r="P40" s="110" t="s">
        <v>217</v>
      </c>
    </row>
    <row r="41" spans="1:16" x14ac:dyDescent="0.2">
      <c r="A41" s="50">
        <v>35</v>
      </c>
      <c r="B41" s="271" t="s">
        <v>759</v>
      </c>
      <c r="C41" s="68" t="s">
        <v>199</v>
      </c>
      <c r="D41" s="40">
        <v>46146</v>
      </c>
      <c r="E41" s="80">
        <v>63117515</v>
      </c>
      <c r="F41" s="38" t="s">
        <v>686</v>
      </c>
      <c r="G41" s="83" t="s">
        <v>753</v>
      </c>
      <c r="H41" s="32">
        <v>10</v>
      </c>
      <c r="I41" s="33">
        <v>13445</v>
      </c>
      <c r="J41" s="227">
        <f t="shared" ref="J41:J42" si="13">SUM(K41+L41+M41+N41+O41)</f>
        <v>406.5</v>
      </c>
      <c r="K41" s="191"/>
      <c r="L41" s="189"/>
      <c r="M41" s="192">
        <v>406.5</v>
      </c>
      <c r="N41" s="193"/>
      <c r="O41" s="193"/>
      <c r="P41" s="110" t="s">
        <v>758</v>
      </c>
    </row>
    <row r="42" spans="1:16" x14ac:dyDescent="0.2">
      <c r="A42" s="50">
        <v>36</v>
      </c>
      <c r="B42" s="271" t="s">
        <v>230</v>
      </c>
      <c r="C42" s="68" t="s">
        <v>231</v>
      </c>
      <c r="D42" s="40">
        <v>46163</v>
      </c>
      <c r="E42" s="80">
        <v>63117515</v>
      </c>
      <c r="F42" s="38" t="s">
        <v>686</v>
      </c>
      <c r="G42" s="83" t="s">
        <v>753</v>
      </c>
      <c r="H42" s="32">
        <v>10</v>
      </c>
      <c r="I42" s="33">
        <v>13445</v>
      </c>
      <c r="J42" s="227">
        <f t="shared" si="13"/>
        <v>449.7</v>
      </c>
      <c r="K42" s="191"/>
      <c r="L42" s="189"/>
      <c r="M42" s="192">
        <v>449.7</v>
      </c>
      <c r="N42" s="193"/>
      <c r="O42" s="193"/>
      <c r="P42" s="110" t="s">
        <v>229</v>
      </c>
    </row>
    <row r="43" spans="1:16" x14ac:dyDescent="0.2">
      <c r="A43" s="50">
        <v>37</v>
      </c>
      <c r="B43" s="271" t="s">
        <v>761</v>
      </c>
      <c r="C43" s="68" t="s">
        <v>762</v>
      </c>
      <c r="D43" s="40">
        <v>46184</v>
      </c>
      <c r="E43" s="80">
        <v>63117515</v>
      </c>
      <c r="F43" s="38" t="s">
        <v>686</v>
      </c>
      <c r="G43" s="83" t="s">
        <v>753</v>
      </c>
      <c r="H43" s="32">
        <v>10</v>
      </c>
      <c r="I43" s="33">
        <v>13445</v>
      </c>
      <c r="J43" s="227">
        <f t="shared" ref="J43:J44" si="14">SUM(K43+L43+M43+N43+O43)</f>
        <v>362.8</v>
      </c>
      <c r="K43" s="191"/>
      <c r="L43" s="189"/>
      <c r="M43" s="192">
        <v>362.8</v>
      </c>
      <c r="N43" s="193"/>
      <c r="O43" s="193"/>
      <c r="P43" s="110" t="s">
        <v>760</v>
      </c>
    </row>
    <row r="44" spans="1:16" x14ac:dyDescent="0.2">
      <c r="A44" s="50">
        <v>38</v>
      </c>
      <c r="B44" s="271" t="s">
        <v>763</v>
      </c>
      <c r="C44" s="68" t="s">
        <v>764</v>
      </c>
      <c r="D44" s="40">
        <v>38353</v>
      </c>
      <c r="E44" s="80">
        <v>63117515</v>
      </c>
      <c r="F44" s="38" t="s">
        <v>686</v>
      </c>
      <c r="G44" s="83" t="s">
        <v>753</v>
      </c>
      <c r="H44" s="32">
        <v>10</v>
      </c>
      <c r="I44" s="33">
        <v>13445</v>
      </c>
      <c r="J44" s="227">
        <f t="shared" si="14"/>
        <v>406.5</v>
      </c>
      <c r="K44" s="191"/>
      <c r="L44" s="189"/>
      <c r="M44" s="192">
        <v>406.5</v>
      </c>
      <c r="N44" s="193"/>
      <c r="O44" s="193"/>
      <c r="P44" s="110" t="s">
        <v>224</v>
      </c>
    </row>
    <row r="45" spans="1:16" x14ac:dyDescent="0.2">
      <c r="A45" s="50">
        <v>39</v>
      </c>
      <c r="B45" s="271" t="s">
        <v>211</v>
      </c>
      <c r="C45" s="68" t="s">
        <v>199</v>
      </c>
      <c r="D45" s="40">
        <v>46283</v>
      </c>
      <c r="E45" s="80">
        <v>63117515</v>
      </c>
      <c r="F45" s="38" t="s">
        <v>686</v>
      </c>
      <c r="G45" s="83" t="s">
        <v>753</v>
      </c>
      <c r="H45" s="32">
        <v>10</v>
      </c>
      <c r="I45" s="33">
        <v>13445</v>
      </c>
      <c r="J45" s="227">
        <f t="shared" ref="J45:J46" si="15">SUM(K45+L45+M45+N45+O45)</f>
        <v>406.5</v>
      </c>
      <c r="K45" s="191"/>
      <c r="L45" s="189"/>
      <c r="M45" s="192">
        <v>406.5</v>
      </c>
      <c r="N45" s="193"/>
      <c r="O45" s="193"/>
      <c r="P45" s="110" t="s">
        <v>212</v>
      </c>
    </row>
    <row r="46" spans="1:16" x14ac:dyDescent="0.2">
      <c r="A46" s="50">
        <v>40</v>
      </c>
      <c r="B46" s="271" t="s">
        <v>211</v>
      </c>
      <c r="C46" s="68" t="s">
        <v>199</v>
      </c>
      <c r="D46" s="40">
        <v>46283</v>
      </c>
      <c r="E46" s="80">
        <v>63117515</v>
      </c>
      <c r="F46" s="38" t="s">
        <v>686</v>
      </c>
      <c r="G46" s="83" t="s">
        <v>753</v>
      </c>
      <c r="H46" s="32">
        <v>10</v>
      </c>
      <c r="I46" s="33">
        <v>13445</v>
      </c>
      <c r="J46" s="227">
        <f t="shared" si="15"/>
        <v>406.5</v>
      </c>
      <c r="K46" s="191"/>
      <c r="L46" s="189"/>
      <c r="M46" s="192">
        <v>406.5</v>
      </c>
      <c r="N46" s="193"/>
      <c r="O46" s="193"/>
      <c r="P46" s="110" t="s">
        <v>212</v>
      </c>
    </row>
    <row r="47" spans="1:16" x14ac:dyDescent="0.2">
      <c r="A47" s="50">
        <v>41</v>
      </c>
      <c r="B47" s="271" t="s">
        <v>768</v>
      </c>
      <c r="C47" s="68" t="s">
        <v>199</v>
      </c>
      <c r="D47" s="40">
        <v>46309</v>
      </c>
      <c r="E47" s="80">
        <v>63117515</v>
      </c>
      <c r="F47" s="38" t="s">
        <v>686</v>
      </c>
      <c r="G47" s="83" t="s">
        <v>753</v>
      </c>
      <c r="H47" s="32">
        <v>10</v>
      </c>
      <c r="I47" s="33">
        <v>13445</v>
      </c>
      <c r="J47" s="227">
        <f t="shared" ref="J47:J49" si="16">SUM(K47+L47+M47+N47+O47)</f>
        <v>406.5</v>
      </c>
      <c r="K47" s="191"/>
      <c r="L47" s="189"/>
      <c r="M47" s="192">
        <v>406.5</v>
      </c>
      <c r="N47" s="193"/>
      <c r="O47" s="193"/>
      <c r="P47" s="110" t="s">
        <v>767</v>
      </c>
    </row>
    <row r="48" spans="1:16" x14ac:dyDescent="0.2">
      <c r="A48" s="50">
        <v>42</v>
      </c>
      <c r="B48" s="271" t="s">
        <v>768</v>
      </c>
      <c r="C48" s="68" t="s">
        <v>199</v>
      </c>
      <c r="D48" s="40">
        <v>46309</v>
      </c>
      <c r="E48" s="80">
        <v>63117515</v>
      </c>
      <c r="F48" s="38" t="s">
        <v>686</v>
      </c>
      <c r="G48" s="83" t="s">
        <v>753</v>
      </c>
      <c r="H48" s="32">
        <v>10</v>
      </c>
      <c r="I48" s="33">
        <v>13445</v>
      </c>
      <c r="J48" s="227">
        <f t="shared" si="16"/>
        <v>406.5</v>
      </c>
      <c r="K48" s="191"/>
      <c r="L48" s="189"/>
      <c r="M48" s="192">
        <v>406.5</v>
      </c>
      <c r="N48" s="193"/>
      <c r="O48" s="193"/>
      <c r="P48" s="110" t="s">
        <v>767</v>
      </c>
    </row>
    <row r="49" spans="1:16" x14ac:dyDescent="0.2">
      <c r="A49" s="50">
        <v>43</v>
      </c>
      <c r="B49" s="271" t="s">
        <v>768</v>
      </c>
      <c r="C49" s="68" t="s">
        <v>199</v>
      </c>
      <c r="D49" s="40">
        <v>46309</v>
      </c>
      <c r="E49" s="80">
        <v>63117515</v>
      </c>
      <c r="F49" s="38" t="s">
        <v>686</v>
      </c>
      <c r="G49" s="83" t="s">
        <v>753</v>
      </c>
      <c r="H49" s="32">
        <v>10</v>
      </c>
      <c r="I49" s="33">
        <v>13445</v>
      </c>
      <c r="J49" s="227">
        <f t="shared" si="16"/>
        <v>406.5</v>
      </c>
      <c r="K49" s="191"/>
      <c r="L49" s="189"/>
      <c r="M49" s="192">
        <v>406.5</v>
      </c>
      <c r="N49" s="193"/>
      <c r="O49" s="193"/>
      <c r="P49" s="110" t="s">
        <v>767</v>
      </c>
    </row>
    <row r="50" spans="1:16" x14ac:dyDescent="0.2">
      <c r="A50" s="50">
        <v>44</v>
      </c>
      <c r="B50" s="271" t="s">
        <v>770</v>
      </c>
      <c r="C50" s="68" t="s">
        <v>199</v>
      </c>
      <c r="D50" s="40">
        <v>46318</v>
      </c>
      <c r="E50" s="80">
        <v>63117515</v>
      </c>
      <c r="F50" s="38" t="s">
        <v>686</v>
      </c>
      <c r="G50" s="83" t="s">
        <v>753</v>
      </c>
      <c r="H50" s="32">
        <v>10</v>
      </c>
      <c r="I50" s="33">
        <v>13445</v>
      </c>
      <c r="J50" s="227">
        <f t="shared" ref="J50:J52" si="17">SUM(K50+L50+M50+N50+O50)</f>
        <v>362.8</v>
      </c>
      <c r="K50" s="191"/>
      <c r="L50" s="189"/>
      <c r="M50" s="192">
        <v>362.8</v>
      </c>
      <c r="N50" s="193"/>
      <c r="O50" s="193"/>
      <c r="P50" s="110" t="s">
        <v>769</v>
      </c>
    </row>
    <row r="51" spans="1:16" x14ac:dyDescent="0.2">
      <c r="A51" s="50">
        <v>45</v>
      </c>
      <c r="B51" s="271" t="s">
        <v>770</v>
      </c>
      <c r="C51" s="68" t="s">
        <v>199</v>
      </c>
      <c r="D51" s="40">
        <v>46318</v>
      </c>
      <c r="E51" s="80">
        <v>63117515</v>
      </c>
      <c r="F51" s="38" t="s">
        <v>686</v>
      </c>
      <c r="G51" s="83" t="s">
        <v>753</v>
      </c>
      <c r="H51" s="32">
        <v>10</v>
      </c>
      <c r="I51" s="33">
        <v>13445</v>
      </c>
      <c r="J51" s="227">
        <f t="shared" si="17"/>
        <v>362.8</v>
      </c>
      <c r="K51" s="191"/>
      <c r="L51" s="189"/>
      <c r="M51" s="192">
        <v>362.8</v>
      </c>
      <c r="N51" s="193"/>
      <c r="O51" s="193"/>
      <c r="P51" s="110" t="s">
        <v>769</v>
      </c>
    </row>
    <row r="52" spans="1:16" x14ac:dyDescent="0.2">
      <c r="A52" s="50">
        <v>46</v>
      </c>
      <c r="B52" s="271" t="s">
        <v>770</v>
      </c>
      <c r="C52" s="68" t="s">
        <v>199</v>
      </c>
      <c r="D52" s="40">
        <v>4618</v>
      </c>
      <c r="E52" s="80">
        <v>63117515</v>
      </c>
      <c r="F52" s="38" t="s">
        <v>686</v>
      </c>
      <c r="G52" s="83" t="s">
        <v>753</v>
      </c>
      <c r="H52" s="32">
        <v>10</v>
      </c>
      <c r="I52" s="33">
        <v>13445</v>
      </c>
      <c r="J52" s="227">
        <f t="shared" si="17"/>
        <v>362.8</v>
      </c>
      <c r="K52" s="191"/>
      <c r="L52" s="189"/>
      <c r="M52" s="192">
        <v>362.8</v>
      </c>
      <c r="N52" s="193"/>
      <c r="O52" s="193"/>
      <c r="P52" s="110" t="s">
        <v>769</v>
      </c>
    </row>
    <row r="53" spans="1:16" x14ac:dyDescent="0.2">
      <c r="A53" s="50">
        <v>47</v>
      </c>
      <c r="B53" s="271" t="s">
        <v>772</v>
      </c>
      <c r="C53" s="68" t="s">
        <v>773</v>
      </c>
      <c r="D53" s="40">
        <v>48400</v>
      </c>
      <c r="E53" s="80">
        <v>63117515</v>
      </c>
      <c r="F53" s="38" t="s">
        <v>774</v>
      </c>
      <c r="G53" s="83" t="s">
        <v>753</v>
      </c>
      <c r="H53" s="32">
        <v>10</v>
      </c>
      <c r="I53" s="33">
        <v>13445</v>
      </c>
      <c r="J53" s="227">
        <f t="shared" ref="J53" si="18">SUM(K53+L53+M53+N53+O53)</f>
        <v>362.8</v>
      </c>
      <c r="K53" s="191"/>
      <c r="L53" s="189"/>
      <c r="M53" s="192">
        <v>362.8</v>
      </c>
      <c r="N53" s="193"/>
      <c r="O53" s="193"/>
      <c r="P53" s="110" t="s">
        <v>771</v>
      </c>
    </row>
    <row r="54" spans="1:16" x14ac:dyDescent="0.2">
      <c r="A54" s="50">
        <v>48</v>
      </c>
      <c r="B54" s="271" t="s">
        <v>214</v>
      </c>
      <c r="C54" s="68" t="s">
        <v>215</v>
      </c>
      <c r="D54" s="40">
        <v>48423</v>
      </c>
      <c r="E54" s="80">
        <v>63117515</v>
      </c>
      <c r="F54" s="38" t="s">
        <v>774</v>
      </c>
      <c r="G54" s="83" t="s">
        <v>753</v>
      </c>
      <c r="H54" s="32">
        <v>10</v>
      </c>
      <c r="I54" s="33">
        <v>13445</v>
      </c>
      <c r="J54" s="227">
        <f t="shared" ref="J54:J55" si="19">SUM(K54+L54+M54+N54+O54)</f>
        <v>449.7</v>
      </c>
      <c r="K54" s="191"/>
      <c r="L54" s="189"/>
      <c r="M54" s="192">
        <v>449.7</v>
      </c>
      <c r="N54" s="193"/>
      <c r="O54" s="193"/>
      <c r="P54" s="110" t="s">
        <v>213</v>
      </c>
    </row>
    <row r="55" spans="1:16" x14ac:dyDescent="0.2">
      <c r="A55" s="50">
        <v>49</v>
      </c>
      <c r="B55" s="271" t="s">
        <v>214</v>
      </c>
      <c r="C55" s="68" t="s">
        <v>215</v>
      </c>
      <c r="D55" s="40">
        <v>48423</v>
      </c>
      <c r="E55" s="80">
        <v>63117515</v>
      </c>
      <c r="F55" s="38" t="s">
        <v>774</v>
      </c>
      <c r="G55" s="83" t="s">
        <v>753</v>
      </c>
      <c r="H55" s="32">
        <v>10</v>
      </c>
      <c r="I55" s="33">
        <v>13445</v>
      </c>
      <c r="J55" s="227">
        <f t="shared" si="19"/>
        <v>449.7</v>
      </c>
      <c r="K55" s="191"/>
      <c r="L55" s="189"/>
      <c r="M55" s="192">
        <v>449.7</v>
      </c>
      <c r="N55" s="193"/>
      <c r="O55" s="193"/>
      <c r="P55" s="110" t="s">
        <v>213</v>
      </c>
    </row>
    <row r="56" spans="1:16" x14ac:dyDescent="0.2">
      <c r="A56" s="50">
        <v>50</v>
      </c>
      <c r="B56" s="271" t="s">
        <v>242</v>
      </c>
      <c r="C56" s="68" t="s">
        <v>199</v>
      </c>
      <c r="D56" s="40">
        <v>48446</v>
      </c>
      <c r="E56" s="80">
        <v>63117515</v>
      </c>
      <c r="F56" s="38" t="s">
        <v>774</v>
      </c>
      <c r="G56" s="83" t="s">
        <v>753</v>
      </c>
      <c r="H56" s="32">
        <v>10</v>
      </c>
      <c r="I56" s="33">
        <v>13445</v>
      </c>
      <c r="J56" s="227">
        <f t="shared" ref="J56" si="20">SUM(K56+L56+M56+N56+O56)</f>
        <v>492.45</v>
      </c>
      <c r="K56" s="191"/>
      <c r="L56" s="189"/>
      <c r="M56" s="192">
        <v>492.45</v>
      </c>
      <c r="N56" s="193"/>
      <c r="O56" s="193"/>
      <c r="P56" s="110" t="s">
        <v>241</v>
      </c>
    </row>
    <row r="57" spans="1:16" x14ac:dyDescent="0.2">
      <c r="A57" s="50">
        <v>51</v>
      </c>
      <c r="B57" s="271" t="s">
        <v>775</v>
      </c>
      <c r="C57" s="68" t="s">
        <v>776</v>
      </c>
      <c r="D57" s="40">
        <v>48458</v>
      </c>
      <c r="E57" s="80">
        <v>63117515</v>
      </c>
      <c r="F57" s="38" t="s">
        <v>774</v>
      </c>
      <c r="G57" s="83" t="s">
        <v>753</v>
      </c>
      <c r="H57" s="32">
        <v>10</v>
      </c>
      <c r="I57" s="33">
        <v>13445</v>
      </c>
      <c r="J57" s="227">
        <f t="shared" ref="J57" si="21">SUM(K57+L57+M57+N57+O57)</f>
        <v>406.5</v>
      </c>
      <c r="K57" s="191"/>
      <c r="L57" s="189"/>
      <c r="M57" s="192">
        <v>406.5</v>
      </c>
      <c r="N57" s="193"/>
      <c r="O57" s="193"/>
      <c r="P57" s="110" t="s">
        <v>238</v>
      </c>
    </row>
    <row r="58" spans="1:16" x14ac:dyDescent="0.2">
      <c r="A58" s="50">
        <v>52</v>
      </c>
      <c r="B58" s="271" t="s">
        <v>784</v>
      </c>
      <c r="C58" s="68" t="s">
        <v>785</v>
      </c>
      <c r="D58" s="40">
        <v>48582</v>
      </c>
      <c r="E58" s="80">
        <v>63117515</v>
      </c>
      <c r="F58" s="38" t="s">
        <v>774</v>
      </c>
      <c r="G58" s="83" t="s">
        <v>257</v>
      </c>
      <c r="H58" s="32">
        <v>10</v>
      </c>
      <c r="I58" s="33">
        <v>13460</v>
      </c>
      <c r="J58" s="227">
        <f t="shared" ref="J58:J83" si="22">SUM(K58+L58+M58+N58+O58)</f>
        <v>320</v>
      </c>
      <c r="K58" s="191"/>
      <c r="L58" s="189"/>
      <c r="M58" s="192">
        <v>320</v>
      </c>
      <c r="N58" s="193"/>
      <c r="O58" s="193"/>
      <c r="P58" s="299" t="s">
        <v>261</v>
      </c>
    </row>
    <row r="59" spans="1:16" x14ac:dyDescent="0.2">
      <c r="A59" s="50">
        <v>53</v>
      </c>
      <c r="B59" s="271" t="s">
        <v>793</v>
      </c>
      <c r="C59" s="68" t="s">
        <v>658</v>
      </c>
      <c r="D59" s="40">
        <v>48943</v>
      </c>
      <c r="E59" s="80">
        <v>63117515</v>
      </c>
      <c r="F59" s="38" t="s">
        <v>774</v>
      </c>
      <c r="G59" s="83" t="s">
        <v>653</v>
      </c>
      <c r="H59" s="32">
        <v>10</v>
      </c>
      <c r="I59" s="33">
        <v>14310</v>
      </c>
      <c r="J59" s="227">
        <f t="shared" si="22"/>
        <v>2918.7</v>
      </c>
      <c r="K59" s="191"/>
      <c r="L59" s="189"/>
      <c r="M59" s="192">
        <v>2918.7</v>
      </c>
      <c r="N59" s="193"/>
      <c r="O59" s="193"/>
      <c r="P59" s="110" t="s">
        <v>143</v>
      </c>
    </row>
    <row r="60" spans="1:16" x14ac:dyDescent="0.2">
      <c r="A60" s="50">
        <v>54</v>
      </c>
      <c r="B60" s="271" t="s">
        <v>804</v>
      </c>
      <c r="C60" s="68" t="s">
        <v>749</v>
      </c>
      <c r="D60" s="40">
        <v>49433</v>
      </c>
      <c r="E60" s="80">
        <v>63117515</v>
      </c>
      <c r="F60" s="38" t="s">
        <v>774</v>
      </c>
      <c r="G60" s="83" t="s">
        <v>805</v>
      </c>
      <c r="H60" s="32">
        <v>10</v>
      </c>
      <c r="I60" s="33">
        <v>13610</v>
      </c>
      <c r="J60" s="227">
        <f t="shared" si="22"/>
        <v>96.25</v>
      </c>
      <c r="K60" s="191"/>
      <c r="L60" s="189"/>
      <c r="M60" s="192">
        <v>96.25</v>
      </c>
      <c r="N60" s="193"/>
      <c r="O60" s="193"/>
      <c r="P60" s="299" t="s">
        <v>530</v>
      </c>
    </row>
    <row r="61" spans="1:16" x14ac:dyDescent="0.2">
      <c r="A61" s="50">
        <v>55</v>
      </c>
      <c r="B61" s="271" t="s">
        <v>821</v>
      </c>
      <c r="C61" s="68" t="s">
        <v>822</v>
      </c>
      <c r="D61" s="40">
        <v>49652</v>
      </c>
      <c r="E61" s="80">
        <v>63117515</v>
      </c>
      <c r="F61" s="38" t="s">
        <v>823</v>
      </c>
      <c r="G61" s="83" t="s">
        <v>257</v>
      </c>
      <c r="H61" s="32">
        <v>10</v>
      </c>
      <c r="I61" s="33">
        <v>13460</v>
      </c>
      <c r="J61" s="227">
        <f t="shared" si="22"/>
        <v>320</v>
      </c>
      <c r="K61" s="191"/>
      <c r="L61" s="189"/>
      <c r="M61" s="192">
        <v>320</v>
      </c>
      <c r="N61" s="193"/>
      <c r="O61" s="193"/>
      <c r="P61" s="299" t="s">
        <v>261</v>
      </c>
    </row>
    <row r="62" spans="1:16" x14ac:dyDescent="0.2">
      <c r="A62" s="50">
        <v>56</v>
      </c>
      <c r="B62" s="271" t="s">
        <v>794</v>
      </c>
      <c r="C62" s="68" t="s">
        <v>774</v>
      </c>
      <c r="D62" s="40">
        <v>49951</v>
      </c>
      <c r="E62" s="80">
        <v>63117515</v>
      </c>
      <c r="F62" s="38" t="s">
        <v>823</v>
      </c>
      <c r="G62" s="83" t="s">
        <v>165</v>
      </c>
      <c r="H62" s="32">
        <v>21</v>
      </c>
      <c r="I62" s="33">
        <v>13610</v>
      </c>
      <c r="J62" s="227">
        <f t="shared" si="22"/>
        <v>6690</v>
      </c>
      <c r="K62" s="191"/>
      <c r="L62" s="189"/>
      <c r="M62" s="192">
        <v>6690</v>
      </c>
      <c r="N62" s="193"/>
      <c r="O62" s="193"/>
      <c r="P62" s="299" t="s">
        <v>166</v>
      </c>
    </row>
    <row r="63" spans="1:16" x14ac:dyDescent="0.2">
      <c r="A63" s="50">
        <v>57</v>
      </c>
      <c r="B63" s="271" t="s">
        <v>871</v>
      </c>
      <c r="C63" s="68" t="s">
        <v>872</v>
      </c>
      <c r="D63" s="40">
        <v>53258</v>
      </c>
      <c r="E63" s="80">
        <v>63117515</v>
      </c>
      <c r="F63" s="38" t="s">
        <v>870</v>
      </c>
      <c r="G63" s="83" t="s">
        <v>873</v>
      </c>
      <c r="H63" s="32">
        <v>21</v>
      </c>
      <c r="I63" s="33">
        <v>13142</v>
      </c>
      <c r="J63" s="227">
        <f t="shared" si="22"/>
        <v>1287</v>
      </c>
      <c r="K63" s="191"/>
      <c r="L63" s="189"/>
      <c r="M63" s="192">
        <v>1287</v>
      </c>
      <c r="N63" s="193"/>
      <c r="O63" s="193"/>
      <c r="P63" s="299" t="s">
        <v>874</v>
      </c>
    </row>
    <row r="64" spans="1:16" x14ac:dyDescent="0.2">
      <c r="A64" s="50">
        <v>58</v>
      </c>
      <c r="B64" s="271" t="s">
        <v>871</v>
      </c>
      <c r="C64" s="68" t="s">
        <v>872</v>
      </c>
      <c r="D64" s="40">
        <v>53258</v>
      </c>
      <c r="E64" s="80">
        <v>63117515</v>
      </c>
      <c r="F64" s="38" t="s">
        <v>870</v>
      </c>
      <c r="G64" s="83" t="s">
        <v>873</v>
      </c>
      <c r="H64" s="32">
        <v>21</v>
      </c>
      <c r="I64" s="33">
        <v>13143</v>
      </c>
      <c r="J64" s="227">
        <f t="shared" si="22"/>
        <v>2335.5</v>
      </c>
      <c r="K64" s="191"/>
      <c r="L64" s="189"/>
      <c r="M64" s="192">
        <v>2335.5</v>
      </c>
      <c r="N64" s="193"/>
      <c r="O64" s="193"/>
      <c r="P64" s="299" t="s">
        <v>874</v>
      </c>
    </row>
    <row r="65" spans="1:16" x14ac:dyDescent="0.2">
      <c r="A65" s="50">
        <v>59</v>
      </c>
      <c r="B65" s="271" t="s">
        <v>871</v>
      </c>
      <c r="C65" s="68" t="s">
        <v>872</v>
      </c>
      <c r="D65" s="40">
        <v>53268</v>
      </c>
      <c r="E65" s="80">
        <v>63117515</v>
      </c>
      <c r="F65" s="38" t="s">
        <v>870</v>
      </c>
      <c r="G65" s="83" t="s">
        <v>873</v>
      </c>
      <c r="H65" s="32">
        <v>21</v>
      </c>
      <c r="I65" s="33">
        <v>13142</v>
      </c>
      <c r="J65" s="227">
        <f t="shared" si="22"/>
        <v>1287</v>
      </c>
      <c r="K65" s="191"/>
      <c r="L65" s="189"/>
      <c r="M65" s="192">
        <v>1287</v>
      </c>
      <c r="N65" s="193"/>
      <c r="O65" s="193"/>
      <c r="P65" s="299" t="s">
        <v>875</v>
      </c>
    </row>
    <row r="66" spans="1:16" x14ac:dyDescent="0.2">
      <c r="A66" s="50">
        <v>60</v>
      </c>
      <c r="B66" s="271" t="s">
        <v>871</v>
      </c>
      <c r="C66" s="68" t="s">
        <v>872</v>
      </c>
      <c r="D66" s="40">
        <v>53268</v>
      </c>
      <c r="E66" s="80">
        <v>63117515</v>
      </c>
      <c r="F66" s="38" t="s">
        <v>870</v>
      </c>
      <c r="G66" s="83" t="s">
        <v>873</v>
      </c>
      <c r="H66" s="32">
        <v>21</v>
      </c>
      <c r="I66" s="33">
        <v>13143</v>
      </c>
      <c r="J66" s="227">
        <f t="shared" si="22"/>
        <v>1270.5</v>
      </c>
      <c r="K66" s="191"/>
      <c r="L66" s="189"/>
      <c r="M66" s="192">
        <v>1270.5</v>
      </c>
      <c r="N66" s="193"/>
      <c r="O66" s="193"/>
      <c r="P66" s="299" t="s">
        <v>875</v>
      </c>
    </row>
    <row r="67" spans="1:16" x14ac:dyDescent="0.2">
      <c r="A67" s="50">
        <v>61</v>
      </c>
      <c r="B67" s="271" t="s">
        <v>871</v>
      </c>
      <c r="C67" s="68" t="s">
        <v>219</v>
      </c>
      <c r="D67" s="40">
        <v>53295</v>
      </c>
      <c r="E67" s="80">
        <v>63117515</v>
      </c>
      <c r="F67" s="38" t="s">
        <v>870</v>
      </c>
      <c r="G67" s="83" t="s">
        <v>873</v>
      </c>
      <c r="H67" s="32">
        <v>21</v>
      </c>
      <c r="I67" s="33">
        <v>13143</v>
      </c>
      <c r="J67" s="227">
        <f t="shared" si="22"/>
        <v>210.6</v>
      </c>
      <c r="K67" s="191"/>
      <c r="L67" s="189"/>
      <c r="M67" s="192">
        <v>210.6</v>
      </c>
      <c r="N67" s="193"/>
      <c r="O67" s="193"/>
      <c r="P67" s="299" t="s">
        <v>876</v>
      </c>
    </row>
    <row r="68" spans="1:16" x14ac:dyDescent="0.2">
      <c r="A68" s="50">
        <v>62</v>
      </c>
      <c r="B68" s="271" t="s">
        <v>871</v>
      </c>
      <c r="C68" s="68" t="s">
        <v>708</v>
      </c>
      <c r="D68" s="40">
        <v>53880</v>
      </c>
      <c r="E68" s="80">
        <v>63117515</v>
      </c>
      <c r="F68" s="38" t="s">
        <v>879</v>
      </c>
      <c r="G68" s="83" t="s">
        <v>873</v>
      </c>
      <c r="H68" s="32">
        <v>21</v>
      </c>
      <c r="I68" s="33">
        <v>13143</v>
      </c>
      <c r="J68" s="227">
        <f>SUM(K68+L68+M68+N68+O68)</f>
        <v>749.4</v>
      </c>
      <c r="K68" s="191"/>
      <c r="L68" s="189"/>
      <c r="M68" s="192">
        <v>749.4</v>
      </c>
      <c r="N68" s="437"/>
      <c r="O68" s="437"/>
      <c r="P68" s="436" t="s">
        <v>880</v>
      </c>
    </row>
    <row r="69" spans="1:16" x14ac:dyDescent="0.2">
      <c r="A69" s="50">
        <v>63</v>
      </c>
      <c r="B69" s="271" t="s">
        <v>890</v>
      </c>
      <c r="C69" s="68" t="s">
        <v>409</v>
      </c>
      <c r="D69" s="40">
        <v>57772</v>
      </c>
      <c r="E69" s="80">
        <v>63117515</v>
      </c>
      <c r="F69" s="38" t="s">
        <v>879</v>
      </c>
      <c r="G69" s="83" t="s">
        <v>160</v>
      </c>
      <c r="H69" s="32">
        <v>21</v>
      </c>
      <c r="I69" s="33">
        <v>13640</v>
      </c>
      <c r="J69" s="227">
        <f t="shared" si="22"/>
        <v>2128.75</v>
      </c>
      <c r="K69" s="191"/>
      <c r="L69" s="189"/>
      <c r="M69" s="192">
        <v>2128.75</v>
      </c>
      <c r="N69" s="193"/>
      <c r="O69" s="193"/>
      <c r="P69" s="299" t="s">
        <v>161</v>
      </c>
    </row>
    <row r="70" spans="1:16" x14ac:dyDescent="0.2">
      <c r="A70" s="50">
        <v>64</v>
      </c>
      <c r="B70" s="271" t="s">
        <v>891</v>
      </c>
      <c r="C70" s="68" t="s">
        <v>409</v>
      </c>
      <c r="D70" s="40">
        <v>57776</v>
      </c>
      <c r="E70" s="80">
        <v>63117515</v>
      </c>
      <c r="F70" s="38" t="s">
        <v>879</v>
      </c>
      <c r="G70" s="83" t="s">
        <v>160</v>
      </c>
      <c r="H70" s="32">
        <v>21</v>
      </c>
      <c r="I70" s="33">
        <v>13640</v>
      </c>
      <c r="J70" s="227">
        <f t="shared" si="22"/>
        <v>2152.5</v>
      </c>
      <c r="K70" s="191"/>
      <c r="L70" s="189"/>
      <c r="M70" s="192">
        <v>2152.5</v>
      </c>
      <c r="N70" s="193"/>
      <c r="O70" s="193"/>
      <c r="P70" s="299" t="s">
        <v>161</v>
      </c>
    </row>
    <row r="71" spans="1:16" x14ac:dyDescent="0.2">
      <c r="A71" s="50">
        <v>65</v>
      </c>
      <c r="B71" s="271" t="s">
        <v>895</v>
      </c>
      <c r="C71" s="68" t="s">
        <v>849</v>
      </c>
      <c r="D71" s="40">
        <v>58135</v>
      </c>
      <c r="E71" s="80">
        <v>63117515</v>
      </c>
      <c r="F71" s="38" t="s">
        <v>893</v>
      </c>
      <c r="G71" s="83" t="s">
        <v>896</v>
      </c>
      <c r="H71" s="32">
        <v>21</v>
      </c>
      <c r="I71" s="33">
        <v>13470</v>
      </c>
      <c r="J71" s="227">
        <f t="shared" si="22"/>
        <v>171.1</v>
      </c>
      <c r="K71" s="191"/>
      <c r="L71" s="189"/>
      <c r="M71" s="192">
        <v>171.1</v>
      </c>
      <c r="N71" s="193"/>
      <c r="O71" s="193"/>
      <c r="P71" s="299" t="s">
        <v>897</v>
      </c>
    </row>
    <row r="72" spans="1:16" x14ac:dyDescent="0.2">
      <c r="A72" s="50">
        <v>66</v>
      </c>
      <c r="B72" s="271" t="s">
        <v>904</v>
      </c>
      <c r="C72" s="68" t="s">
        <v>724</v>
      </c>
      <c r="D72" s="40">
        <v>58413</v>
      </c>
      <c r="E72" s="80">
        <v>63117515</v>
      </c>
      <c r="F72" s="38" t="s">
        <v>893</v>
      </c>
      <c r="G72" s="83" t="s">
        <v>653</v>
      </c>
      <c r="H72" s="32">
        <v>10</v>
      </c>
      <c r="I72" s="33">
        <v>14310</v>
      </c>
      <c r="J72" s="227">
        <f t="shared" si="22"/>
        <v>163.69999999999999</v>
      </c>
      <c r="K72" s="191"/>
      <c r="L72" s="189"/>
      <c r="M72" s="192">
        <v>163.69999999999999</v>
      </c>
      <c r="N72" s="193"/>
      <c r="O72" s="193"/>
      <c r="P72" s="299" t="s">
        <v>714</v>
      </c>
    </row>
    <row r="73" spans="1:16" x14ac:dyDescent="0.2">
      <c r="A73" s="50">
        <v>67</v>
      </c>
      <c r="B73" s="271" t="s">
        <v>905</v>
      </c>
      <c r="C73" s="68" t="s">
        <v>906</v>
      </c>
      <c r="D73" s="40">
        <v>58442</v>
      </c>
      <c r="E73" s="80">
        <v>63117515</v>
      </c>
      <c r="F73" s="38" t="s">
        <v>893</v>
      </c>
      <c r="G73" s="83" t="s">
        <v>653</v>
      </c>
      <c r="H73" s="32">
        <v>10</v>
      </c>
      <c r="I73" s="33">
        <v>14310</v>
      </c>
      <c r="J73" s="227">
        <f t="shared" si="22"/>
        <v>370</v>
      </c>
      <c r="K73" s="191"/>
      <c r="L73" s="189"/>
      <c r="M73" s="192">
        <v>370</v>
      </c>
      <c r="N73" s="193"/>
      <c r="O73" s="193"/>
      <c r="P73" s="299" t="s">
        <v>655</v>
      </c>
    </row>
    <row r="74" spans="1:16" x14ac:dyDescent="0.2">
      <c r="A74" s="50">
        <v>68</v>
      </c>
      <c r="B74" s="271" t="s">
        <v>909</v>
      </c>
      <c r="C74" s="68" t="s">
        <v>674</v>
      </c>
      <c r="D74" s="40">
        <v>58519</v>
      </c>
      <c r="E74" s="80">
        <v>63117515</v>
      </c>
      <c r="F74" s="38" t="s">
        <v>893</v>
      </c>
      <c r="G74" s="83" t="s">
        <v>910</v>
      </c>
      <c r="H74" s="32">
        <v>10</v>
      </c>
      <c r="I74" s="33">
        <v>13440</v>
      </c>
      <c r="J74" s="227">
        <f t="shared" si="22"/>
        <v>480</v>
      </c>
      <c r="K74" s="325"/>
      <c r="L74" s="189"/>
      <c r="M74" s="189">
        <v>480</v>
      </c>
      <c r="N74" s="193"/>
      <c r="O74" s="193"/>
      <c r="P74" s="299" t="s">
        <v>1180</v>
      </c>
    </row>
    <row r="75" spans="1:16" x14ac:dyDescent="0.2">
      <c r="A75" s="50">
        <v>69</v>
      </c>
      <c r="B75" s="271" t="s">
        <v>909</v>
      </c>
      <c r="C75" s="68" t="s">
        <v>674</v>
      </c>
      <c r="D75" s="40">
        <v>58531</v>
      </c>
      <c r="E75" s="80">
        <v>63117515</v>
      </c>
      <c r="F75" s="38" t="s">
        <v>893</v>
      </c>
      <c r="G75" s="83" t="s">
        <v>910</v>
      </c>
      <c r="H75" s="32">
        <v>10</v>
      </c>
      <c r="I75" s="33">
        <v>13440</v>
      </c>
      <c r="J75" s="227">
        <f t="shared" si="22"/>
        <v>400</v>
      </c>
      <c r="K75" s="392"/>
      <c r="L75" s="189"/>
      <c r="M75" s="192">
        <v>400</v>
      </c>
      <c r="N75" s="193"/>
      <c r="O75" s="193"/>
      <c r="P75" s="192" t="s">
        <v>911</v>
      </c>
    </row>
    <row r="76" spans="1:16" x14ac:dyDescent="0.2">
      <c r="A76" s="50">
        <v>70</v>
      </c>
      <c r="B76" s="271" t="s">
        <v>909</v>
      </c>
      <c r="C76" s="68" t="s">
        <v>674</v>
      </c>
      <c r="D76" s="40">
        <v>58543</v>
      </c>
      <c r="E76" s="80">
        <v>63117515</v>
      </c>
      <c r="F76" s="38" t="s">
        <v>893</v>
      </c>
      <c r="G76" s="83" t="s">
        <v>910</v>
      </c>
      <c r="H76" s="32">
        <v>10</v>
      </c>
      <c r="I76" s="33">
        <v>13440</v>
      </c>
      <c r="J76" s="227">
        <f t="shared" si="22"/>
        <v>400</v>
      </c>
      <c r="K76" s="392"/>
      <c r="L76" s="189"/>
      <c r="M76" s="192">
        <v>400</v>
      </c>
      <c r="N76" s="193"/>
      <c r="O76" s="193"/>
      <c r="P76" s="299" t="s">
        <v>912</v>
      </c>
    </row>
    <row r="77" spans="1:16" x14ac:dyDescent="0.2">
      <c r="A77" s="50">
        <v>71</v>
      </c>
      <c r="B77" s="271" t="s">
        <v>993</v>
      </c>
      <c r="C77" s="68" t="s">
        <v>595</v>
      </c>
      <c r="D77" s="40">
        <v>64472</v>
      </c>
      <c r="E77" s="80">
        <v>63117515</v>
      </c>
      <c r="F77" s="38" t="s">
        <v>990</v>
      </c>
      <c r="G77" s="83" t="s">
        <v>910</v>
      </c>
      <c r="H77" s="32">
        <v>10</v>
      </c>
      <c r="I77" s="33">
        <v>13440</v>
      </c>
      <c r="J77" s="227">
        <f t="shared" si="22"/>
        <v>300</v>
      </c>
      <c r="K77" s="392"/>
      <c r="L77" s="189"/>
      <c r="M77" s="192">
        <v>300</v>
      </c>
      <c r="N77" s="193"/>
      <c r="O77" s="193"/>
      <c r="P77" s="299" t="s">
        <v>994</v>
      </c>
    </row>
    <row r="78" spans="1:16" x14ac:dyDescent="0.2">
      <c r="A78" s="50">
        <v>72</v>
      </c>
      <c r="B78" s="271" t="s">
        <v>993</v>
      </c>
      <c r="C78" s="68" t="s">
        <v>595</v>
      </c>
      <c r="D78" s="40">
        <v>64503</v>
      </c>
      <c r="E78" s="80">
        <v>63117515</v>
      </c>
      <c r="F78" s="38" t="s">
        <v>990</v>
      </c>
      <c r="G78" s="83" t="s">
        <v>910</v>
      </c>
      <c r="H78" s="32">
        <v>10</v>
      </c>
      <c r="I78" s="33">
        <v>13440</v>
      </c>
      <c r="J78" s="227">
        <f t="shared" si="22"/>
        <v>300</v>
      </c>
      <c r="K78" s="392"/>
      <c r="L78" s="189"/>
      <c r="M78" s="192">
        <v>300</v>
      </c>
      <c r="N78" s="193"/>
      <c r="O78" s="193"/>
      <c r="P78" s="299" t="s">
        <v>995</v>
      </c>
    </row>
    <row r="79" spans="1:16" x14ac:dyDescent="0.2">
      <c r="A79" s="50">
        <v>73</v>
      </c>
      <c r="B79" s="271" t="s">
        <v>993</v>
      </c>
      <c r="C79" s="68" t="s">
        <v>595</v>
      </c>
      <c r="D79" s="40">
        <v>64513</v>
      </c>
      <c r="E79" s="80">
        <v>63117515</v>
      </c>
      <c r="F79" s="38" t="s">
        <v>990</v>
      </c>
      <c r="G79" s="83" t="s">
        <v>910</v>
      </c>
      <c r="H79" s="32">
        <v>10</v>
      </c>
      <c r="I79" s="33">
        <v>13440</v>
      </c>
      <c r="J79" s="227">
        <f t="shared" si="22"/>
        <v>300</v>
      </c>
      <c r="K79" s="392"/>
      <c r="L79" s="189"/>
      <c r="M79" s="192">
        <v>300</v>
      </c>
      <c r="N79" s="193"/>
      <c r="O79" s="193"/>
      <c r="P79" s="299" t="s">
        <v>246</v>
      </c>
    </row>
    <row r="80" spans="1:16" x14ac:dyDescent="0.2">
      <c r="A80" s="50">
        <v>74</v>
      </c>
      <c r="B80" s="271" t="s">
        <v>993</v>
      </c>
      <c r="C80" s="68" t="s">
        <v>595</v>
      </c>
      <c r="D80" s="40">
        <v>64531</v>
      </c>
      <c r="E80" s="80">
        <v>63117515</v>
      </c>
      <c r="F80" s="38" t="s">
        <v>990</v>
      </c>
      <c r="G80" s="83" t="s">
        <v>910</v>
      </c>
      <c r="H80" s="32">
        <v>10</v>
      </c>
      <c r="I80" s="33">
        <v>13440</v>
      </c>
      <c r="J80" s="227">
        <f t="shared" si="22"/>
        <v>300</v>
      </c>
      <c r="K80" s="392"/>
      <c r="L80" s="189"/>
      <c r="M80" s="192">
        <v>300</v>
      </c>
      <c r="N80" s="193"/>
      <c r="O80" s="193"/>
      <c r="P80" s="299" t="s">
        <v>996</v>
      </c>
    </row>
    <row r="81" spans="1:16" x14ac:dyDescent="0.2">
      <c r="A81" s="50">
        <v>75</v>
      </c>
      <c r="B81" s="271" t="s">
        <v>993</v>
      </c>
      <c r="C81" s="68" t="s">
        <v>595</v>
      </c>
      <c r="D81" s="40">
        <v>64545</v>
      </c>
      <c r="E81" s="80">
        <v>63117515</v>
      </c>
      <c r="F81" s="38" t="s">
        <v>990</v>
      </c>
      <c r="G81" s="83" t="s">
        <v>910</v>
      </c>
      <c r="H81" s="32">
        <v>10</v>
      </c>
      <c r="I81" s="33">
        <v>13440</v>
      </c>
      <c r="J81" s="227">
        <f t="shared" si="22"/>
        <v>300</v>
      </c>
      <c r="K81" s="191"/>
      <c r="L81" s="189"/>
      <c r="M81" s="192">
        <v>300</v>
      </c>
      <c r="N81" s="193"/>
      <c r="O81" s="193"/>
      <c r="P81" s="299" t="s">
        <v>997</v>
      </c>
    </row>
    <row r="82" spans="1:16" x14ac:dyDescent="0.2">
      <c r="A82" s="50">
        <v>76</v>
      </c>
      <c r="B82" s="271" t="s">
        <v>993</v>
      </c>
      <c r="C82" s="68" t="s">
        <v>595</v>
      </c>
      <c r="D82" s="40">
        <v>64555</v>
      </c>
      <c r="E82" s="80">
        <v>63117515</v>
      </c>
      <c r="F82" s="38" t="s">
        <v>990</v>
      </c>
      <c r="G82" s="83" t="s">
        <v>910</v>
      </c>
      <c r="H82" s="32">
        <v>10</v>
      </c>
      <c r="I82" s="33">
        <v>13440</v>
      </c>
      <c r="J82" s="227">
        <f t="shared" si="22"/>
        <v>300</v>
      </c>
      <c r="K82" s="191"/>
      <c r="L82" s="189"/>
      <c r="M82" s="192">
        <v>300</v>
      </c>
      <c r="N82" s="193"/>
      <c r="O82" s="193"/>
      <c r="P82" s="299" t="s">
        <v>998</v>
      </c>
    </row>
    <row r="83" spans="1:16" x14ac:dyDescent="0.2">
      <c r="A83" s="50">
        <v>77</v>
      </c>
      <c r="B83" s="271" t="s">
        <v>993</v>
      </c>
      <c r="C83" s="68" t="s">
        <v>595</v>
      </c>
      <c r="D83" s="40">
        <v>64567</v>
      </c>
      <c r="E83" s="80">
        <v>63117515</v>
      </c>
      <c r="F83" s="38" t="s">
        <v>990</v>
      </c>
      <c r="G83" s="83" t="s">
        <v>910</v>
      </c>
      <c r="H83" s="32">
        <v>10</v>
      </c>
      <c r="I83" s="33">
        <v>13440</v>
      </c>
      <c r="J83" s="227">
        <f t="shared" si="22"/>
        <v>300</v>
      </c>
      <c r="K83" s="191"/>
      <c r="L83" s="189"/>
      <c r="M83" s="192">
        <v>300</v>
      </c>
      <c r="N83" s="193"/>
      <c r="O83" s="193"/>
      <c r="P83" s="299" t="s">
        <v>999</v>
      </c>
    </row>
    <row r="84" spans="1:16" ht="14.25" customHeight="1" x14ac:dyDescent="0.2">
      <c r="A84" s="50">
        <v>78</v>
      </c>
      <c r="B84" s="271" t="s">
        <v>1004</v>
      </c>
      <c r="C84" s="68" t="s">
        <v>595</v>
      </c>
      <c r="D84" s="40">
        <v>64715</v>
      </c>
      <c r="E84" s="80">
        <v>63117515</v>
      </c>
      <c r="F84" s="38" t="s">
        <v>990</v>
      </c>
      <c r="G84" s="83" t="s">
        <v>910</v>
      </c>
      <c r="H84" s="32">
        <v>10</v>
      </c>
      <c r="I84" s="33">
        <v>13440</v>
      </c>
      <c r="J84" s="227">
        <f t="shared" ref="J84:J184" si="23">SUM(K84+L84+M84+N84+O84)</f>
        <v>350</v>
      </c>
      <c r="K84" s="191"/>
      <c r="L84" s="189"/>
      <c r="M84" s="192">
        <v>350</v>
      </c>
      <c r="N84" s="193"/>
      <c r="O84" s="193"/>
      <c r="P84" s="299" t="s">
        <v>996</v>
      </c>
    </row>
    <row r="85" spans="1:16" ht="14.25" customHeight="1" x14ac:dyDescent="0.2">
      <c r="A85" s="50">
        <v>79</v>
      </c>
      <c r="B85" s="271" t="s">
        <v>1004</v>
      </c>
      <c r="C85" s="68" t="s">
        <v>595</v>
      </c>
      <c r="D85" s="40">
        <v>64722</v>
      </c>
      <c r="E85" s="80">
        <v>63117515</v>
      </c>
      <c r="F85" s="38" t="s">
        <v>990</v>
      </c>
      <c r="G85" s="83" t="s">
        <v>910</v>
      </c>
      <c r="H85" s="32">
        <v>10</v>
      </c>
      <c r="I85" s="33">
        <v>13440</v>
      </c>
      <c r="J85" s="227">
        <f t="shared" si="23"/>
        <v>350</v>
      </c>
      <c r="K85" s="191"/>
      <c r="L85" s="189"/>
      <c r="M85" s="192">
        <v>350</v>
      </c>
      <c r="N85" s="193"/>
      <c r="O85" s="193"/>
      <c r="P85" s="299" t="s">
        <v>995</v>
      </c>
    </row>
    <row r="86" spans="1:16" ht="14.25" customHeight="1" x14ac:dyDescent="0.2">
      <c r="A86" s="50">
        <v>80</v>
      </c>
      <c r="B86" s="271" t="s">
        <v>1004</v>
      </c>
      <c r="C86" s="68" t="s">
        <v>595</v>
      </c>
      <c r="D86" s="40">
        <v>64743</v>
      </c>
      <c r="E86" s="80">
        <v>63117515</v>
      </c>
      <c r="F86" s="38" t="s">
        <v>990</v>
      </c>
      <c r="G86" s="83" t="s">
        <v>910</v>
      </c>
      <c r="H86" s="32">
        <v>10</v>
      </c>
      <c r="I86" s="33">
        <v>13440</v>
      </c>
      <c r="J86" s="227">
        <f t="shared" si="23"/>
        <v>350</v>
      </c>
      <c r="K86" s="191"/>
      <c r="L86" s="189"/>
      <c r="M86" s="192">
        <v>350</v>
      </c>
      <c r="N86" s="193"/>
      <c r="O86" s="193"/>
      <c r="P86" s="110" t="s">
        <v>246</v>
      </c>
    </row>
    <row r="87" spans="1:16" x14ac:dyDescent="0.2">
      <c r="A87" s="50">
        <v>81</v>
      </c>
      <c r="B87" s="271" t="s">
        <v>1004</v>
      </c>
      <c r="C87" s="68" t="s">
        <v>595</v>
      </c>
      <c r="D87" s="40">
        <v>64754</v>
      </c>
      <c r="E87" s="80">
        <v>63117515</v>
      </c>
      <c r="F87" s="38" t="s">
        <v>990</v>
      </c>
      <c r="G87" s="83" t="s">
        <v>910</v>
      </c>
      <c r="H87" s="32">
        <v>10</v>
      </c>
      <c r="I87" s="33">
        <v>13440</v>
      </c>
      <c r="J87" s="227">
        <f t="shared" si="23"/>
        <v>350</v>
      </c>
      <c r="K87" s="191"/>
      <c r="L87" s="189"/>
      <c r="M87" s="192">
        <v>350</v>
      </c>
      <c r="N87" s="193"/>
      <c r="O87" s="193"/>
      <c r="P87" s="110" t="s">
        <v>1006</v>
      </c>
    </row>
    <row r="88" spans="1:16" x14ac:dyDescent="0.2">
      <c r="A88" s="50">
        <v>82</v>
      </c>
      <c r="B88" s="271" t="s">
        <v>1004</v>
      </c>
      <c r="C88" s="68" t="s">
        <v>595</v>
      </c>
      <c r="D88" s="40">
        <v>64760</v>
      </c>
      <c r="E88" s="80">
        <v>63117515</v>
      </c>
      <c r="F88" s="38" t="s">
        <v>990</v>
      </c>
      <c r="G88" s="83" t="s">
        <v>910</v>
      </c>
      <c r="H88" s="32">
        <v>10</v>
      </c>
      <c r="I88" s="33">
        <v>13440</v>
      </c>
      <c r="J88" s="227">
        <f t="shared" si="23"/>
        <v>350</v>
      </c>
      <c r="K88" s="191"/>
      <c r="L88" s="189"/>
      <c r="M88" s="192">
        <v>350</v>
      </c>
      <c r="N88" s="193"/>
      <c r="O88" s="193"/>
      <c r="P88" s="110" t="s">
        <v>248</v>
      </c>
    </row>
    <row r="89" spans="1:16" x14ac:dyDescent="0.2">
      <c r="A89" s="50">
        <v>83</v>
      </c>
      <c r="B89" s="271" t="s">
        <v>1004</v>
      </c>
      <c r="C89" s="68" t="s">
        <v>595</v>
      </c>
      <c r="D89" s="40">
        <v>64771</v>
      </c>
      <c r="E89" s="80">
        <v>63117515</v>
      </c>
      <c r="F89" s="38" t="s">
        <v>990</v>
      </c>
      <c r="G89" s="83" t="s">
        <v>910</v>
      </c>
      <c r="H89" s="32">
        <v>10</v>
      </c>
      <c r="I89" s="33">
        <v>13440</v>
      </c>
      <c r="J89" s="227">
        <f t="shared" si="23"/>
        <v>350</v>
      </c>
      <c r="K89" s="191"/>
      <c r="L89" s="189"/>
      <c r="M89" s="192">
        <v>350</v>
      </c>
      <c r="N89" s="193"/>
      <c r="O89" s="193"/>
      <c r="P89" s="110" t="s">
        <v>1005</v>
      </c>
    </row>
    <row r="90" spans="1:16" x14ac:dyDescent="0.2">
      <c r="A90" s="50">
        <v>84</v>
      </c>
      <c r="B90" s="271" t="s">
        <v>1007</v>
      </c>
      <c r="C90" s="68" t="s">
        <v>1008</v>
      </c>
      <c r="D90" s="40">
        <v>65508</v>
      </c>
      <c r="E90" s="80">
        <v>63117515</v>
      </c>
      <c r="F90" s="38" t="s">
        <v>1009</v>
      </c>
      <c r="G90" s="83" t="s">
        <v>910</v>
      </c>
      <c r="H90" s="32">
        <v>10</v>
      </c>
      <c r="I90" s="33">
        <v>13440</v>
      </c>
      <c r="J90" s="227">
        <f t="shared" si="23"/>
        <v>300</v>
      </c>
      <c r="K90" s="191"/>
      <c r="L90" s="189"/>
      <c r="M90" s="192">
        <v>300</v>
      </c>
      <c r="N90" s="193"/>
      <c r="O90" s="193"/>
      <c r="P90" s="299" t="s">
        <v>995</v>
      </c>
    </row>
    <row r="91" spans="1:16" x14ac:dyDescent="0.2">
      <c r="A91" s="50">
        <v>85</v>
      </c>
      <c r="B91" s="271" t="s">
        <v>1007</v>
      </c>
      <c r="C91" s="68" t="s">
        <v>1008</v>
      </c>
      <c r="D91" s="40">
        <v>65526</v>
      </c>
      <c r="E91" s="80">
        <v>63117515</v>
      </c>
      <c r="F91" s="38" t="s">
        <v>1009</v>
      </c>
      <c r="G91" s="83" t="s">
        <v>910</v>
      </c>
      <c r="H91" s="32">
        <v>10</v>
      </c>
      <c r="I91" s="33">
        <v>13440</v>
      </c>
      <c r="J91" s="227">
        <f t="shared" ref="J91:J95" si="24">SUM(K91+L91+M91+N91+O91)</f>
        <v>300</v>
      </c>
      <c r="K91" s="191"/>
      <c r="L91" s="189"/>
      <c r="M91" s="192">
        <v>300</v>
      </c>
      <c r="N91" s="193"/>
      <c r="O91" s="193"/>
      <c r="P91" s="110" t="s">
        <v>1010</v>
      </c>
    </row>
    <row r="92" spans="1:16" x14ac:dyDescent="0.2">
      <c r="A92" s="50">
        <v>86</v>
      </c>
      <c r="B92" s="271" t="s">
        <v>1007</v>
      </c>
      <c r="C92" s="68" t="s">
        <v>1008</v>
      </c>
      <c r="D92" s="40">
        <v>65543</v>
      </c>
      <c r="E92" s="80">
        <v>63117515</v>
      </c>
      <c r="F92" s="38" t="s">
        <v>1009</v>
      </c>
      <c r="G92" s="83" t="s">
        <v>910</v>
      </c>
      <c r="H92" s="32">
        <v>10</v>
      </c>
      <c r="I92" s="33">
        <v>13440</v>
      </c>
      <c r="J92" s="227">
        <f t="shared" si="24"/>
        <v>300</v>
      </c>
      <c r="K92" s="191"/>
      <c r="L92" s="189"/>
      <c r="M92" s="192">
        <v>300</v>
      </c>
      <c r="N92" s="189"/>
      <c r="O92" s="189"/>
      <c r="P92" s="110" t="s">
        <v>246</v>
      </c>
    </row>
    <row r="93" spans="1:16" x14ac:dyDescent="0.2">
      <c r="A93" s="50">
        <v>87</v>
      </c>
      <c r="B93" s="271" t="s">
        <v>1007</v>
      </c>
      <c r="C93" s="68" t="s">
        <v>1008</v>
      </c>
      <c r="D93" s="40">
        <v>65552</v>
      </c>
      <c r="E93" s="80">
        <v>63117515</v>
      </c>
      <c r="F93" s="38" t="s">
        <v>1009</v>
      </c>
      <c r="G93" s="83" t="s">
        <v>910</v>
      </c>
      <c r="H93" s="32">
        <v>10</v>
      </c>
      <c r="I93" s="33">
        <v>13440</v>
      </c>
      <c r="J93" s="227">
        <f t="shared" si="24"/>
        <v>300</v>
      </c>
      <c r="K93" s="191"/>
      <c r="L93" s="189"/>
      <c r="M93" s="192">
        <v>300</v>
      </c>
      <c r="N93" s="193"/>
      <c r="O93" s="193"/>
      <c r="P93" s="110" t="s">
        <v>999</v>
      </c>
    </row>
    <row r="94" spans="1:16" x14ac:dyDescent="0.2">
      <c r="A94" s="50">
        <v>88</v>
      </c>
      <c r="B94" s="271" t="s">
        <v>1007</v>
      </c>
      <c r="C94" s="68" t="s">
        <v>1008</v>
      </c>
      <c r="D94" s="40">
        <v>65565</v>
      </c>
      <c r="E94" s="80">
        <v>63117515</v>
      </c>
      <c r="F94" s="38" t="s">
        <v>1009</v>
      </c>
      <c r="G94" s="83" t="s">
        <v>910</v>
      </c>
      <c r="H94" s="32">
        <v>10</v>
      </c>
      <c r="I94" s="33">
        <v>13440</v>
      </c>
      <c r="J94" s="227">
        <f t="shared" si="24"/>
        <v>300</v>
      </c>
      <c r="K94" s="191"/>
      <c r="L94" s="189"/>
      <c r="M94" s="192">
        <v>300</v>
      </c>
      <c r="N94" s="193"/>
      <c r="O94" s="193"/>
      <c r="P94" s="110" t="s">
        <v>998</v>
      </c>
    </row>
    <row r="95" spans="1:16" x14ac:dyDescent="0.2">
      <c r="A95" s="50">
        <v>89</v>
      </c>
      <c r="B95" s="271" t="s">
        <v>1007</v>
      </c>
      <c r="C95" s="68" t="s">
        <v>1008</v>
      </c>
      <c r="D95" s="40">
        <v>65570</v>
      </c>
      <c r="E95" s="80">
        <v>63117515</v>
      </c>
      <c r="F95" s="38" t="s">
        <v>1009</v>
      </c>
      <c r="G95" s="83" t="s">
        <v>910</v>
      </c>
      <c r="H95" s="32">
        <v>10</v>
      </c>
      <c r="I95" s="33">
        <v>13440</v>
      </c>
      <c r="J95" s="227">
        <f t="shared" si="24"/>
        <v>300</v>
      </c>
      <c r="K95" s="191"/>
      <c r="L95" s="189"/>
      <c r="M95" s="192">
        <v>300</v>
      </c>
      <c r="N95" s="193"/>
      <c r="O95" s="193"/>
      <c r="P95" s="110" t="s">
        <v>996</v>
      </c>
    </row>
    <row r="96" spans="1:16" x14ac:dyDescent="0.2">
      <c r="A96" s="50">
        <v>90</v>
      </c>
      <c r="B96" s="276" t="s">
        <v>1011</v>
      </c>
      <c r="C96" s="34" t="s">
        <v>302</v>
      </c>
      <c r="D96" s="40">
        <v>65647</v>
      </c>
      <c r="E96" s="80">
        <v>63117515</v>
      </c>
      <c r="F96" s="38" t="s">
        <v>1009</v>
      </c>
      <c r="G96" s="83" t="s">
        <v>910</v>
      </c>
      <c r="H96" s="32">
        <v>10</v>
      </c>
      <c r="I96" s="33">
        <v>13440</v>
      </c>
      <c r="J96" s="227">
        <f t="shared" ref="J96:J98" si="25">SUM(K96+L96+M96+N96+O96)</f>
        <v>260</v>
      </c>
      <c r="K96" s="191"/>
      <c r="L96" s="189"/>
      <c r="M96" s="192">
        <v>260</v>
      </c>
      <c r="N96" s="193"/>
      <c r="O96" s="193"/>
      <c r="P96" s="110" t="s">
        <v>1012</v>
      </c>
    </row>
    <row r="97" spans="1:16" x14ac:dyDescent="0.2">
      <c r="A97" s="50">
        <v>91</v>
      </c>
      <c r="B97" s="276" t="s">
        <v>1011</v>
      </c>
      <c r="C97" s="34" t="s">
        <v>302</v>
      </c>
      <c r="D97" s="40">
        <v>65669</v>
      </c>
      <c r="E97" s="80">
        <v>63117515</v>
      </c>
      <c r="F97" s="38" t="s">
        <v>1009</v>
      </c>
      <c r="G97" s="83" t="s">
        <v>910</v>
      </c>
      <c r="H97" s="32">
        <v>10</v>
      </c>
      <c r="I97" s="33">
        <v>13440</v>
      </c>
      <c r="J97" s="227">
        <f t="shared" si="25"/>
        <v>80</v>
      </c>
      <c r="K97" s="191"/>
      <c r="L97" s="189"/>
      <c r="M97" s="192">
        <v>80</v>
      </c>
      <c r="N97" s="193"/>
      <c r="O97" s="193"/>
      <c r="P97" s="110" t="s">
        <v>1013</v>
      </c>
    </row>
    <row r="98" spans="1:16" x14ac:dyDescent="0.2">
      <c r="A98" s="50">
        <v>92</v>
      </c>
      <c r="B98" s="276" t="s">
        <v>1011</v>
      </c>
      <c r="C98" s="34" t="s">
        <v>302</v>
      </c>
      <c r="D98" s="40">
        <v>65691</v>
      </c>
      <c r="E98" s="80">
        <v>63117515</v>
      </c>
      <c r="F98" s="38" t="s">
        <v>1009</v>
      </c>
      <c r="G98" s="83" t="s">
        <v>910</v>
      </c>
      <c r="H98" s="32">
        <v>10</v>
      </c>
      <c r="I98" s="33">
        <v>13440</v>
      </c>
      <c r="J98" s="227">
        <f t="shared" si="25"/>
        <v>20</v>
      </c>
      <c r="K98" s="191"/>
      <c r="L98" s="189"/>
      <c r="M98" s="192">
        <v>20</v>
      </c>
      <c r="N98" s="193"/>
      <c r="O98" s="193"/>
      <c r="P98" s="110" t="s">
        <v>1014</v>
      </c>
    </row>
    <row r="99" spans="1:16" x14ac:dyDescent="0.2">
      <c r="A99" s="50">
        <v>93</v>
      </c>
      <c r="B99" s="276" t="s">
        <v>1011</v>
      </c>
      <c r="C99" s="34" t="s">
        <v>302</v>
      </c>
      <c r="D99" s="40">
        <v>65699</v>
      </c>
      <c r="E99" s="80">
        <v>63117515</v>
      </c>
      <c r="F99" s="38" t="s">
        <v>1009</v>
      </c>
      <c r="G99" s="83" t="s">
        <v>910</v>
      </c>
      <c r="H99" s="32">
        <v>10</v>
      </c>
      <c r="I99" s="33">
        <v>13440</v>
      </c>
      <c r="J99" s="227">
        <f t="shared" si="23"/>
        <v>40</v>
      </c>
      <c r="K99" s="191"/>
      <c r="L99" s="189"/>
      <c r="M99" s="192">
        <v>40</v>
      </c>
      <c r="N99" s="193"/>
      <c r="O99" s="189"/>
      <c r="P99" s="110" t="s">
        <v>997</v>
      </c>
    </row>
    <row r="100" spans="1:16" x14ac:dyDescent="0.2">
      <c r="A100" s="50">
        <v>94</v>
      </c>
      <c r="B100" s="276" t="s">
        <v>1011</v>
      </c>
      <c r="C100" s="34" t="s">
        <v>302</v>
      </c>
      <c r="D100" s="40">
        <v>65709</v>
      </c>
      <c r="E100" s="80">
        <v>63117515</v>
      </c>
      <c r="F100" s="38" t="s">
        <v>1009</v>
      </c>
      <c r="G100" s="83" t="s">
        <v>910</v>
      </c>
      <c r="H100" s="32">
        <v>10</v>
      </c>
      <c r="I100" s="33">
        <v>13440</v>
      </c>
      <c r="J100" s="227">
        <f t="shared" si="23"/>
        <v>200</v>
      </c>
      <c r="K100" s="191"/>
      <c r="L100" s="189"/>
      <c r="M100" s="192">
        <v>200</v>
      </c>
      <c r="N100" s="193"/>
      <c r="O100" s="193"/>
      <c r="P100" s="110" t="s">
        <v>1015</v>
      </c>
    </row>
    <row r="101" spans="1:16" x14ac:dyDescent="0.2">
      <c r="A101" s="50">
        <v>95</v>
      </c>
      <c r="B101" s="276" t="s">
        <v>1011</v>
      </c>
      <c r="C101" s="34" t="s">
        <v>302</v>
      </c>
      <c r="D101" s="40">
        <v>65721</v>
      </c>
      <c r="E101" s="80">
        <v>63117515</v>
      </c>
      <c r="F101" s="38" t="s">
        <v>1009</v>
      </c>
      <c r="G101" s="83" t="s">
        <v>910</v>
      </c>
      <c r="H101" s="32">
        <v>10</v>
      </c>
      <c r="I101" s="33">
        <v>13440</v>
      </c>
      <c r="J101" s="227">
        <f t="shared" si="23"/>
        <v>100</v>
      </c>
      <c r="K101" s="191"/>
      <c r="L101" s="189"/>
      <c r="M101" s="192">
        <v>100</v>
      </c>
      <c r="N101" s="193"/>
      <c r="O101" s="193"/>
      <c r="P101" s="110" t="s">
        <v>1016</v>
      </c>
    </row>
    <row r="102" spans="1:16" x14ac:dyDescent="0.2">
      <c r="A102" s="50">
        <v>96</v>
      </c>
      <c r="B102" s="276" t="s">
        <v>1011</v>
      </c>
      <c r="C102" s="34" t="s">
        <v>302</v>
      </c>
      <c r="D102" s="40">
        <v>65732</v>
      </c>
      <c r="E102" s="80">
        <v>63117515</v>
      </c>
      <c r="F102" s="38" t="s">
        <v>1009</v>
      </c>
      <c r="G102" s="83" t="s">
        <v>910</v>
      </c>
      <c r="H102" s="32">
        <v>10</v>
      </c>
      <c r="I102" s="33">
        <v>13440</v>
      </c>
      <c r="J102" s="227">
        <f t="shared" si="23"/>
        <v>40</v>
      </c>
      <c r="K102" s="191"/>
      <c r="L102" s="189"/>
      <c r="M102" s="192">
        <v>40</v>
      </c>
      <c r="N102" s="193"/>
      <c r="O102" s="193"/>
      <c r="P102" s="110" t="s">
        <v>1006</v>
      </c>
    </row>
    <row r="103" spans="1:16" x14ac:dyDescent="0.2">
      <c r="A103" s="50">
        <v>97</v>
      </c>
      <c r="B103" s="276" t="s">
        <v>1011</v>
      </c>
      <c r="C103" s="34" t="s">
        <v>302</v>
      </c>
      <c r="D103" s="40">
        <v>65751</v>
      </c>
      <c r="E103" s="80">
        <v>63117515</v>
      </c>
      <c r="F103" s="38" t="s">
        <v>1009</v>
      </c>
      <c r="G103" s="83" t="s">
        <v>910</v>
      </c>
      <c r="H103" s="32">
        <v>10</v>
      </c>
      <c r="I103" s="33">
        <v>13440</v>
      </c>
      <c r="J103" s="227">
        <f t="shared" si="23"/>
        <v>40</v>
      </c>
      <c r="K103" s="430"/>
      <c r="L103" s="313"/>
      <c r="M103" s="192">
        <v>40</v>
      </c>
      <c r="N103" s="193"/>
      <c r="O103" s="193"/>
      <c r="P103" s="110" t="s">
        <v>1017</v>
      </c>
    </row>
    <row r="104" spans="1:16" x14ac:dyDescent="0.2">
      <c r="A104" s="50">
        <v>98</v>
      </c>
      <c r="B104" s="276" t="s">
        <v>1011</v>
      </c>
      <c r="C104" s="34" t="s">
        <v>302</v>
      </c>
      <c r="D104" s="40">
        <v>65756</v>
      </c>
      <c r="E104" s="80">
        <v>63117515</v>
      </c>
      <c r="F104" s="38" t="s">
        <v>1009</v>
      </c>
      <c r="G104" s="83" t="s">
        <v>910</v>
      </c>
      <c r="H104" s="32">
        <v>10</v>
      </c>
      <c r="I104" s="33">
        <v>13440</v>
      </c>
      <c r="J104" s="227">
        <f t="shared" si="23"/>
        <v>220</v>
      </c>
      <c r="K104" s="191"/>
      <c r="L104" s="189"/>
      <c r="M104" s="192">
        <v>220</v>
      </c>
      <c r="N104" s="193"/>
      <c r="O104" s="193"/>
      <c r="P104" s="110" t="s">
        <v>1018</v>
      </c>
    </row>
    <row r="105" spans="1:16" x14ac:dyDescent="0.2">
      <c r="A105" s="50">
        <v>99</v>
      </c>
      <c r="B105" s="276" t="s">
        <v>1011</v>
      </c>
      <c r="C105" s="34" t="s">
        <v>302</v>
      </c>
      <c r="D105" s="40">
        <v>65763</v>
      </c>
      <c r="E105" s="80">
        <v>63117515</v>
      </c>
      <c r="F105" s="38" t="s">
        <v>1009</v>
      </c>
      <c r="G105" s="83" t="s">
        <v>910</v>
      </c>
      <c r="H105" s="32">
        <v>10</v>
      </c>
      <c r="I105" s="33">
        <v>13440</v>
      </c>
      <c r="J105" s="227">
        <f t="shared" si="23"/>
        <v>20</v>
      </c>
      <c r="K105" s="191"/>
      <c r="L105" s="189"/>
      <c r="M105" s="192">
        <v>20</v>
      </c>
      <c r="N105" s="193"/>
      <c r="O105" s="189"/>
      <c r="P105" s="110" t="s">
        <v>1019</v>
      </c>
    </row>
    <row r="106" spans="1:16" x14ac:dyDescent="0.2">
      <c r="A106" s="50">
        <v>100</v>
      </c>
      <c r="B106" s="276" t="s">
        <v>156</v>
      </c>
      <c r="C106" s="34" t="s">
        <v>988</v>
      </c>
      <c r="D106" s="40">
        <v>65793</v>
      </c>
      <c r="E106" s="80">
        <v>63117515</v>
      </c>
      <c r="F106" s="38" t="s">
        <v>1009</v>
      </c>
      <c r="G106" s="83" t="s">
        <v>1020</v>
      </c>
      <c r="H106" s="32">
        <v>10</v>
      </c>
      <c r="I106" s="33">
        <v>13450</v>
      </c>
      <c r="J106" s="227">
        <f t="shared" si="23"/>
        <v>3173.59</v>
      </c>
      <c r="K106" s="191"/>
      <c r="L106" s="189"/>
      <c r="M106" s="192">
        <v>3173.59</v>
      </c>
      <c r="N106" s="193"/>
      <c r="O106" s="193"/>
      <c r="P106" s="299" t="s">
        <v>1021</v>
      </c>
    </row>
    <row r="107" spans="1:16" x14ac:dyDescent="0.2">
      <c r="A107" s="50">
        <v>101</v>
      </c>
      <c r="B107" s="276" t="s">
        <v>1022</v>
      </c>
      <c r="C107" s="34" t="s">
        <v>988</v>
      </c>
      <c r="D107" s="40">
        <v>65848</v>
      </c>
      <c r="E107" s="80">
        <v>63117515</v>
      </c>
      <c r="F107" s="38" t="s">
        <v>1009</v>
      </c>
      <c r="G107" s="83" t="s">
        <v>543</v>
      </c>
      <c r="H107" s="32">
        <v>10</v>
      </c>
      <c r="I107" s="33">
        <v>13780</v>
      </c>
      <c r="J107" s="227">
        <f t="shared" si="23"/>
        <v>14646.99</v>
      </c>
      <c r="K107" s="191"/>
      <c r="L107" s="189"/>
      <c r="M107" s="192">
        <v>14646.99</v>
      </c>
      <c r="N107" s="193"/>
      <c r="O107" s="193"/>
      <c r="P107" s="299" t="s">
        <v>546</v>
      </c>
    </row>
    <row r="108" spans="1:16" x14ac:dyDescent="0.2">
      <c r="A108" s="50">
        <v>102</v>
      </c>
      <c r="B108" s="276" t="s">
        <v>993</v>
      </c>
      <c r="C108" s="34" t="s">
        <v>595</v>
      </c>
      <c r="D108" s="40">
        <v>65915</v>
      </c>
      <c r="E108" s="80">
        <v>63117515</v>
      </c>
      <c r="F108" s="38" t="s">
        <v>1009</v>
      </c>
      <c r="G108" s="83" t="s">
        <v>910</v>
      </c>
      <c r="H108" s="32">
        <v>10</v>
      </c>
      <c r="I108" s="33">
        <v>13440</v>
      </c>
      <c r="J108" s="227">
        <f t="shared" si="23"/>
        <v>300</v>
      </c>
      <c r="K108" s="191"/>
      <c r="L108" s="189"/>
      <c r="M108" s="192">
        <v>300</v>
      </c>
      <c r="N108" s="193"/>
      <c r="O108" s="193"/>
      <c r="P108" s="299" t="s">
        <v>1023</v>
      </c>
    </row>
    <row r="109" spans="1:16" x14ac:dyDescent="0.2">
      <c r="A109" s="50">
        <v>103</v>
      </c>
      <c r="B109" s="276" t="s">
        <v>1007</v>
      </c>
      <c r="C109" s="34" t="s">
        <v>1008</v>
      </c>
      <c r="D109" s="40">
        <v>65929</v>
      </c>
      <c r="E109" s="80">
        <v>63117515</v>
      </c>
      <c r="F109" s="38" t="s">
        <v>1009</v>
      </c>
      <c r="G109" s="83" t="s">
        <v>910</v>
      </c>
      <c r="H109" s="32">
        <v>10</v>
      </c>
      <c r="I109" s="33">
        <v>13440</v>
      </c>
      <c r="J109" s="227">
        <f t="shared" si="23"/>
        <v>300</v>
      </c>
      <c r="K109" s="191"/>
      <c r="L109" s="189"/>
      <c r="M109" s="192">
        <v>300</v>
      </c>
      <c r="N109" s="193"/>
      <c r="O109" s="193"/>
      <c r="P109" s="299" t="s">
        <v>1023</v>
      </c>
    </row>
    <row r="110" spans="1:16" x14ac:dyDescent="0.2">
      <c r="A110" s="50">
        <v>104</v>
      </c>
      <c r="B110" s="276" t="s">
        <v>1024</v>
      </c>
      <c r="C110" s="34" t="s">
        <v>346</v>
      </c>
      <c r="D110" s="40">
        <v>65950</v>
      </c>
      <c r="E110" s="80">
        <v>63117515</v>
      </c>
      <c r="F110" s="38" t="s">
        <v>1009</v>
      </c>
      <c r="G110" s="83" t="s">
        <v>910</v>
      </c>
      <c r="H110" s="32">
        <v>10</v>
      </c>
      <c r="I110" s="33">
        <v>13440</v>
      </c>
      <c r="J110" s="227">
        <f t="shared" si="23"/>
        <v>100</v>
      </c>
      <c r="K110" s="191"/>
      <c r="L110" s="189"/>
      <c r="M110" s="192">
        <v>100</v>
      </c>
      <c r="N110" s="193"/>
      <c r="O110" s="193"/>
      <c r="P110" s="299" t="s">
        <v>995</v>
      </c>
    </row>
    <row r="111" spans="1:16" x14ac:dyDescent="0.2">
      <c r="A111" s="50">
        <v>105</v>
      </c>
      <c r="B111" s="276" t="s">
        <v>1024</v>
      </c>
      <c r="C111" s="34" t="s">
        <v>346</v>
      </c>
      <c r="D111" s="40">
        <v>65962</v>
      </c>
      <c r="E111" s="80">
        <v>63117515</v>
      </c>
      <c r="F111" s="38" t="s">
        <v>1009</v>
      </c>
      <c r="G111" s="83" t="s">
        <v>910</v>
      </c>
      <c r="H111" s="32">
        <v>10</v>
      </c>
      <c r="I111" s="33">
        <v>13440</v>
      </c>
      <c r="J111" s="227">
        <f t="shared" si="23"/>
        <v>100</v>
      </c>
      <c r="K111" s="191"/>
      <c r="L111" s="189"/>
      <c r="M111" s="192">
        <v>100</v>
      </c>
      <c r="N111" s="193"/>
      <c r="O111" s="193"/>
      <c r="P111" s="110" t="s">
        <v>1005</v>
      </c>
    </row>
    <row r="112" spans="1:16" x14ac:dyDescent="0.2">
      <c r="A112" s="50">
        <v>106</v>
      </c>
      <c r="B112" s="276" t="s">
        <v>1024</v>
      </c>
      <c r="C112" s="34" t="s">
        <v>346</v>
      </c>
      <c r="D112" s="40">
        <v>65967</v>
      </c>
      <c r="E112" s="80">
        <v>63117515</v>
      </c>
      <c r="F112" s="38" t="s">
        <v>1009</v>
      </c>
      <c r="G112" s="83" t="s">
        <v>910</v>
      </c>
      <c r="H112" s="32">
        <v>10</v>
      </c>
      <c r="I112" s="33">
        <v>13440</v>
      </c>
      <c r="J112" s="227">
        <f t="shared" si="23"/>
        <v>100</v>
      </c>
      <c r="K112" s="191"/>
      <c r="L112" s="189"/>
      <c r="M112" s="192">
        <v>100</v>
      </c>
      <c r="N112" s="193"/>
      <c r="O112" s="193"/>
      <c r="P112" s="110" t="s">
        <v>1025</v>
      </c>
    </row>
    <row r="113" spans="1:16" x14ac:dyDescent="0.2">
      <c r="A113" s="50">
        <v>107</v>
      </c>
      <c r="B113" s="276" t="s">
        <v>1024</v>
      </c>
      <c r="C113" s="34" t="s">
        <v>346</v>
      </c>
      <c r="D113" s="40">
        <v>65974</v>
      </c>
      <c r="E113" s="80">
        <v>63117515</v>
      </c>
      <c r="F113" s="38" t="s">
        <v>1009</v>
      </c>
      <c r="G113" s="83" t="s">
        <v>910</v>
      </c>
      <c r="H113" s="32">
        <v>10</v>
      </c>
      <c r="I113" s="33">
        <v>13440</v>
      </c>
      <c r="J113" s="227">
        <f t="shared" si="23"/>
        <v>100</v>
      </c>
      <c r="K113" s="191"/>
      <c r="L113" s="189"/>
      <c r="M113" s="192">
        <v>100</v>
      </c>
      <c r="N113" s="193"/>
      <c r="O113" s="193"/>
      <c r="P113" s="110" t="s">
        <v>999</v>
      </c>
    </row>
    <row r="114" spans="1:16" x14ac:dyDescent="0.2">
      <c r="A114" s="50">
        <v>108</v>
      </c>
      <c r="B114" s="276" t="s">
        <v>1024</v>
      </c>
      <c r="C114" s="34" t="s">
        <v>346</v>
      </c>
      <c r="D114" s="40">
        <v>65976</v>
      </c>
      <c r="E114" s="80">
        <v>63117515</v>
      </c>
      <c r="F114" s="38" t="s">
        <v>1009</v>
      </c>
      <c r="G114" s="83" t="s">
        <v>910</v>
      </c>
      <c r="H114" s="32">
        <v>10</v>
      </c>
      <c r="I114" s="33">
        <v>13440</v>
      </c>
      <c r="J114" s="227">
        <f t="shared" si="23"/>
        <v>100</v>
      </c>
      <c r="K114" s="191"/>
      <c r="L114" s="189"/>
      <c r="M114" s="192">
        <v>100</v>
      </c>
      <c r="N114" s="193"/>
      <c r="O114" s="193"/>
      <c r="P114" s="110" t="s">
        <v>246</v>
      </c>
    </row>
    <row r="115" spans="1:16" x14ac:dyDescent="0.2">
      <c r="A115" s="50">
        <v>109</v>
      </c>
      <c r="B115" s="276" t="s">
        <v>1026</v>
      </c>
      <c r="C115" s="34" t="s">
        <v>674</v>
      </c>
      <c r="D115" s="40">
        <v>66350</v>
      </c>
      <c r="E115" s="80">
        <v>63117515</v>
      </c>
      <c r="F115" s="38" t="s">
        <v>1009</v>
      </c>
      <c r="G115" s="83" t="s">
        <v>910</v>
      </c>
      <c r="H115" s="32">
        <v>10</v>
      </c>
      <c r="I115" s="33">
        <v>13440</v>
      </c>
      <c r="J115" s="227">
        <f t="shared" si="23"/>
        <v>350</v>
      </c>
      <c r="K115" s="191"/>
      <c r="L115" s="189"/>
      <c r="M115" s="192">
        <v>350</v>
      </c>
      <c r="N115" s="193"/>
      <c r="O115" s="193"/>
      <c r="P115" s="110" t="s">
        <v>245</v>
      </c>
    </row>
    <row r="116" spans="1:16" x14ac:dyDescent="0.2">
      <c r="A116" s="50">
        <v>110</v>
      </c>
      <c r="B116" s="276" t="s">
        <v>1026</v>
      </c>
      <c r="C116" s="34" t="s">
        <v>674</v>
      </c>
      <c r="D116" s="40">
        <v>66384</v>
      </c>
      <c r="E116" s="80">
        <v>63117515</v>
      </c>
      <c r="F116" s="38" t="s">
        <v>1009</v>
      </c>
      <c r="G116" s="83" t="s">
        <v>910</v>
      </c>
      <c r="H116" s="32">
        <v>10</v>
      </c>
      <c r="I116" s="33">
        <v>13440</v>
      </c>
      <c r="J116" s="227">
        <f t="shared" si="23"/>
        <v>350</v>
      </c>
      <c r="K116" s="191"/>
      <c r="L116" s="189"/>
      <c r="M116" s="192">
        <v>350</v>
      </c>
      <c r="N116" s="193"/>
      <c r="O116" s="193"/>
      <c r="P116" s="110" t="s">
        <v>875</v>
      </c>
    </row>
    <row r="117" spans="1:16" x14ac:dyDescent="0.2">
      <c r="A117" s="50">
        <v>111</v>
      </c>
      <c r="B117" s="276" t="s">
        <v>1027</v>
      </c>
      <c r="C117" s="34" t="s">
        <v>1028</v>
      </c>
      <c r="D117" s="40">
        <v>66561</v>
      </c>
      <c r="E117" s="80">
        <v>63117515</v>
      </c>
      <c r="F117" s="38" t="s">
        <v>1009</v>
      </c>
      <c r="G117" s="83" t="s">
        <v>910</v>
      </c>
      <c r="H117" s="32">
        <v>10</v>
      </c>
      <c r="I117" s="33">
        <v>13440</v>
      </c>
      <c r="J117" s="227">
        <f t="shared" si="23"/>
        <v>20</v>
      </c>
      <c r="K117" s="191"/>
      <c r="L117" s="189"/>
      <c r="M117" s="192">
        <v>20</v>
      </c>
      <c r="N117" s="193"/>
      <c r="O117" s="193"/>
      <c r="P117" s="110" t="s">
        <v>875</v>
      </c>
    </row>
    <row r="118" spans="1:16" x14ac:dyDescent="0.2">
      <c r="A118" s="50">
        <v>112</v>
      </c>
      <c r="B118" s="276" t="s">
        <v>1027</v>
      </c>
      <c r="C118" s="34" t="s">
        <v>1028</v>
      </c>
      <c r="D118" s="40">
        <v>66594</v>
      </c>
      <c r="E118" s="80">
        <v>63117515</v>
      </c>
      <c r="F118" s="38" t="s">
        <v>1009</v>
      </c>
      <c r="G118" s="83" t="s">
        <v>910</v>
      </c>
      <c r="H118" s="32">
        <v>10</v>
      </c>
      <c r="I118" s="33">
        <v>13440</v>
      </c>
      <c r="J118" s="227">
        <f t="shared" si="23"/>
        <v>20</v>
      </c>
      <c r="K118" s="191"/>
      <c r="L118" s="189"/>
      <c r="M118" s="192">
        <v>20</v>
      </c>
      <c r="N118" s="193"/>
      <c r="O118" s="193"/>
      <c r="P118" s="110" t="s">
        <v>245</v>
      </c>
    </row>
    <row r="119" spans="1:16" x14ac:dyDescent="0.2">
      <c r="A119" s="50">
        <v>113</v>
      </c>
      <c r="B119" s="276" t="s">
        <v>1026</v>
      </c>
      <c r="C119" s="34" t="s">
        <v>674</v>
      </c>
      <c r="D119" s="40">
        <v>66793</v>
      </c>
      <c r="E119" s="80">
        <v>63117515</v>
      </c>
      <c r="F119" s="38" t="s">
        <v>1009</v>
      </c>
      <c r="G119" s="83" t="s">
        <v>910</v>
      </c>
      <c r="H119" s="32">
        <v>10</v>
      </c>
      <c r="I119" s="33">
        <v>13440</v>
      </c>
      <c r="J119" s="227">
        <f t="shared" ref="J119:J120" si="26">SUM(K119+L119+M119+N119+O119)</f>
        <v>350</v>
      </c>
      <c r="K119" s="191"/>
      <c r="L119" s="189"/>
      <c r="M119" s="192">
        <v>350</v>
      </c>
      <c r="N119" s="193"/>
      <c r="O119" s="193"/>
      <c r="P119" s="110" t="s">
        <v>1010</v>
      </c>
    </row>
    <row r="120" spans="1:16" x14ac:dyDescent="0.2">
      <c r="A120" s="50">
        <v>114</v>
      </c>
      <c r="B120" s="276" t="s">
        <v>1026</v>
      </c>
      <c r="C120" s="34" t="s">
        <v>674</v>
      </c>
      <c r="D120" s="40">
        <v>66823</v>
      </c>
      <c r="E120" s="80">
        <v>63117515</v>
      </c>
      <c r="F120" s="38" t="s">
        <v>1009</v>
      </c>
      <c r="G120" s="83" t="s">
        <v>910</v>
      </c>
      <c r="H120" s="32">
        <v>10</v>
      </c>
      <c r="I120" s="33">
        <v>13440</v>
      </c>
      <c r="J120" s="227">
        <f t="shared" si="26"/>
        <v>350</v>
      </c>
      <c r="K120" s="191"/>
      <c r="L120" s="189"/>
      <c r="M120" s="192">
        <v>350</v>
      </c>
      <c r="N120" s="193"/>
      <c r="O120" s="193"/>
      <c r="P120" s="110" t="s">
        <v>248</v>
      </c>
    </row>
    <row r="121" spans="1:16" x14ac:dyDescent="0.2">
      <c r="A121" s="50">
        <v>115</v>
      </c>
      <c r="B121" s="276" t="s">
        <v>1026</v>
      </c>
      <c r="C121" s="34" t="s">
        <v>674</v>
      </c>
      <c r="D121" s="40">
        <v>66898</v>
      </c>
      <c r="E121" s="80">
        <v>63117515</v>
      </c>
      <c r="F121" s="38" t="s">
        <v>1009</v>
      </c>
      <c r="G121" s="83" t="s">
        <v>910</v>
      </c>
      <c r="H121" s="32">
        <v>10</v>
      </c>
      <c r="I121" s="33">
        <v>13440</v>
      </c>
      <c r="J121" s="227">
        <f t="shared" ref="J121:J122" si="27">SUM(K121+L121+M121+N121+O121)</f>
        <v>300</v>
      </c>
      <c r="K121" s="191"/>
      <c r="L121" s="189"/>
      <c r="M121" s="192">
        <v>300</v>
      </c>
      <c r="N121" s="193"/>
      <c r="O121" s="193"/>
      <c r="P121" s="110" t="s">
        <v>1005</v>
      </c>
    </row>
    <row r="122" spans="1:16" x14ac:dyDescent="0.2">
      <c r="A122" s="50">
        <v>116</v>
      </c>
      <c r="B122" s="276" t="s">
        <v>1029</v>
      </c>
      <c r="C122" s="34" t="s">
        <v>1030</v>
      </c>
      <c r="D122" s="40">
        <v>67059</v>
      </c>
      <c r="E122" s="80">
        <v>63117515</v>
      </c>
      <c r="F122" s="38" t="s">
        <v>1009</v>
      </c>
      <c r="G122" s="83" t="s">
        <v>753</v>
      </c>
      <c r="H122" s="32">
        <v>10</v>
      </c>
      <c r="I122" s="33">
        <v>13445</v>
      </c>
      <c r="J122" s="227">
        <f t="shared" si="27"/>
        <v>362.8</v>
      </c>
      <c r="K122" s="191"/>
      <c r="L122" s="189"/>
      <c r="M122" s="192">
        <v>362.8</v>
      </c>
      <c r="N122" s="193"/>
      <c r="O122" s="193"/>
      <c r="P122" s="110" t="s">
        <v>1031</v>
      </c>
    </row>
    <row r="123" spans="1:16" x14ac:dyDescent="0.2">
      <c r="A123" s="50">
        <v>117</v>
      </c>
      <c r="B123" s="276" t="s">
        <v>1032</v>
      </c>
      <c r="C123" s="34" t="s">
        <v>935</v>
      </c>
      <c r="D123" s="40">
        <v>67122</v>
      </c>
      <c r="E123" s="80">
        <v>63117515</v>
      </c>
      <c r="F123" s="38" t="s">
        <v>1009</v>
      </c>
      <c r="G123" s="83" t="s">
        <v>653</v>
      </c>
      <c r="H123" s="32">
        <v>10</v>
      </c>
      <c r="I123" s="33">
        <v>14310</v>
      </c>
      <c r="J123" s="227">
        <f t="shared" ref="J123:J126" si="28">SUM(K123+L123+M123+N123+O123)</f>
        <v>2136.1</v>
      </c>
      <c r="K123" s="191"/>
      <c r="L123" s="189"/>
      <c r="M123" s="192">
        <v>2136.1</v>
      </c>
      <c r="N123" s="193"/>
      <c r="O123" s="193"/>
      <c r="P123" s="110" t="s">
        <v>143</v>
      </c>
    </row>
    <row r="124" spans="1:16" x14ac:dyDescent="0.2">
      <c r="A124" s="50">
        <v>118</v>
      </c>
      <c r="B124" s="276" t="s">
        <v>645</v>
      </c>
      <c r="C124" s="34" t="s">
        <v>216</v>
      </c>
      <c r="D124" s="40">
        <v>67294</v>
      </c>
      <c r="E124" s="80">
        <v>63117515</v>
      </c>
      <c r="F124" s="38" t="s">
        <v>1009</v>
      </c>
      <c r="G124" s="83" t="s">
        <v>1035</v>
      </c>
      <c r="H124" s="32">
        <v>10</v>
      </c>
      <c r="I124" s="33">
        <v>13142</v>
      </c>
      <c r="J124" s="227">
        <f t="shared" si="28"/>
        <v>1950</v>
      </c>
      <c r="K124" s="191"/>
      <c r="L124" s="189"/>
      <c r="M124" s="192">
        <v>1950</v>
      </c>
      <c r="N124" s="193"/>
      <c r="O124" s="193"/>
      <c r="P124" s="110" t="s">
        <v>1036</v>
      </c>
    </row>
    <row r="125" spans="1:16" x14ac:dyDescent="0.2">
      <c r="A125" s="50">
        <v>119</v>
      </c>
      <c r="B125" s="276" t="s">
        <v>1037</v>
      </c>
      <c r="C125" s="34" t="s">
        <v>170</v>
      </c>
      <c r="D125" s="40">
        <v>67331</v>
      </c>
      <c r="E125" s="80">
        <v>63117515</v>
      </c>
      <c r="F125" s="38" t="s">
        <v>1009</v>
      </c>
      <c r="G125" s="83" t="s">
        <v>753</v>
      </c>
      <c r="H125" s="32">
        <v>10</v>
      </c>
      <c r="I125" s="33">
        <v>13445</v>
      </c>
      <c r="J125" s="227">
        <f t="shared" si="28"/>
        <v>320</v>
      </c>
      <c r="K125" s="191"/>
      <c r="L125" s="189"/>
      <c r="M125" s="192">
        <v>320</v>
      </c>
      <c r="N125" s="193"/>
      <c r="O125" s="193"/>
      <c r="P125" s="110" t="s">
        <v>261</v>
      </c>
    </row>
    <row r="126" spans="1:16" x14ac:dyDescent="0.2">
      <c r="A126" s="50">
        <v>120</v>
      </c>
      <c r="B126" s="276" t="s">
        <v>1027</v>
      </c>
      <c r="C126" s="34" t="s">
        <v>1042</v>
      </c>
      <c r="D126" s="40">
        <v>68239</v>
      </c>
      <c r="E126" s="80">
        <v>63117515</v>
      </c>
      <c r="F126" s="38" t="s">
        <v>1041</v>
      </c>
      <c r="G126" s="83" t="s">
        <v>910</v>
      </c>
      <c r="H126" s="32">
        <v>10</v>
      </c>
      <c r="I126" s="33">
        <v>13440</v>
      </c>
      <c r="J126" s="227">
        <f t="shared" si="28"/>
        <v>120</v>
      </c>
      <c r="K126" s="191"/>
      <c r="L126" s="189"/>
      <c r="M126" s="192">
        <v>120</v>
      </c>
      <c r="N126" s="193"/>
      <c r="O126" s="193"/>
      <c r="P126" s="110" t="s">
        <v>1017</v>
      </c>
    </row>
    <row r="127" spans="1:16" x14ac:dyDescent="0.2">
      <c r="A127" s="50">
        <v>121</v>
      </c>
      <c r="B127" s="276" t="s">
        <v>1027</v>
      </c>
      <c r="C127" s="34" t="s">
        <v>1042</v>
      </c>
      <c r="D127" s="40">
        <v>68246</v>
      </c>
      <c r="E127" s="80">
        <v>63117515</v>
      </c>
      <c r="F127" s="38" t="s">
        <v>1041</v>
      </c>
      <c r="G127" s="83" t="s">
        <v>910</v>
      </c>
      <c r="H127" s="32">
        <v>10</v>
      </c>
      <c r="I127" s="33">
        <v>13440</v>
      </c>
      <c r="J127" s="227">
        <f t="shared" si="23"/>
        <v>240</v>
      </c>
      <c r="K127" s="191"/>
      <c r="L127" s="189"/>
      <c r="M127" s="192">
        <v>240</v>
      </c>
      <c r="N127" s="193"/>
      <c r="O127" s="193"/>
      <c r="P127" s="110" t="s">
        <v>1018</v>
      </c>
    </row>
    <row r="128" spans="1:16" x14ac:dyDescent="0.2">
      <c r="A128" s="50">
        <v>122</v>
      </c>
      <c r="B128" s="276" t="s">
        <v>1027</v>
      </c>
      <c r="C128" s="34" t="s">
        <v>1042</v>
      </c>
      <c r="D128" s="40">
        <v>68257</v>
      </c>
      <c r="E128" s="80">
        <v>63117515</v>
      </c>
      <c r="F128" s="38" t="s">
        <v>1041</v>
      </c>
      <c r="G128" s="83" t="s">
        <v>910</v>
      </c>
      <c r="H128" s="32">
        <v>10</v>
      </c>
      <c r="I128" s="33">
        <v>13440</v>
      </c>
      <c r="J128" s="227">
        <f t="shared" si="23"/>
        <v>60</v>
      </c>
      <c r="K128" s="191"/>
      <c r="L128" s="189"/>
      <c r="M128" s="192">
        <v>60</v>
      </c>
      <c r="N128" s="193"/>
      <c r="O128" s="193"/>
      <c r="P128" s="110" t="s">
        <v>1038</v>
      </c>
    </row>
    <row r="129" spans="1:16" x14ac:dyDescent="0.2">
      <c r="A129" s="50">
        <v>123</v>
      </c>
      <c r="B129" s="276" t="s">
        <v>1027</v>
      </c>
      <c r="C129" s="34" t="s">
        <v>1042</v>
      </c>
      <c r="D129" s="80">
        <v>68272</v>
      </c>
      <c r="E129" s="80">
        <v>63117515</v>
      </c>
      <c r="F129" s="38" t="s">
        <v>1041</v>
      </c>
      <c r="G129" s="83" t="s">
        <v>910</v>
      </c>
      <c r="H129" s="32">
        <v>10</v>
      </c>
      <c r="I129" s="33">
        <v>13440</v>
      </c>
      <c r="J129" s="227">
        <f t="shared" si="23"/>
        <v>140</v>
      </c>
      <c r="K129" s="325"/>
      <c r="L129" s="189"/>
      <c r="M129" s="189">
        <v>140</v>
      </c>
      <c r="N129" s="189"/>
      <c r="O129" s="189"/>
      <c r="P129" s="110" t="s">
        <v>1006</v>
      </c>
    </row>
    <row r="130" spans="1:16" x14ac:dyDescent="0.2">
      <c r="A130" s="50">
        <v>124</v>
      </c>
      <c r="B130" s="276" t="s">
        <v>1027</v>
      </c>
      <c r="C130" s="34" t="s">
        <v>1042</v>
      </c>
      <c r="D130" s="80">
        <v>68295</v>
      </c>
      <c r="E130" s="80">
        <v>63117515</v>
      </c>
      <c r="F130" s="38" t="s">
        <v>1041</v>
      </c>
      <c r="G130" s="83" t="s">
        <v>910</v>
      </c>
      <c r="H130" s="32">
        <v>10</v>
      </c>
      <c r="I130" s="33">
        <v>13440</v>
      </c>
      <c r="J130" s="227">
        <f t="shared" si="23"/>
        <v>200</v>
      </c>
      <c r="K130" s="325"/>
      <c r="L130" s="189"/>
      <c r="M130" s="189">
        <v>200</v>
      </c>
      <c r="N130" s="189"/>
      <c r="O130" s="189"/>
      <c r="P130" s="110" t="s">
        <v>1016</v>
      </c>
    </row>
    <row r="131" spans="1:16" x14ac:dyDescent="0.2">
      <c r="A131" s="50">
        <v>125</v>
      </c>
      <c r="B131" s="276" t="s">
        <v>1027</v>
      </c>
      <c r="C131" s="34" t="s">
        <v>1042</v>
      </c>
      <c r="D131" s="80">
        <v>68301</v>
      </c>
      <c r="E131" s="80">
        <v>63117515</v>
      </c>
      <c r="F131" s="38" t="s">
        <v>1041</v>
      </c>
      <c r="G131" s="83" t="s">
        <v>910</v>
      </c>
      <c r="H131" s="32">
        <v>10</v>
      </c>
      <c r="I131" s="33">
        <v>13440</v>
      </c>
      <c r="J131" s="227">
        <f t="shared" si="23"/>
        <v>380</v>
      </c>
      <c r="K131" s="392"/>
      <c r="L131" s="189"/>
      <c r="M131" s="192">
        <v>380</v>
      </c>
      <c r="N131" s="193"/>
      <c r="O131" s="193"/>
      <c r="P131" s="110" t="s">
        <v>1015</v>
      </c>
    </row>
    <row r="132" spans="1:16" x14ac:dyDescent="0.2">
      <c r="A132" s="50">
        <v>126</v>
      </c>
      <c r="B132" s="92" t="s">
        <v>1043</v>
      </c>
      <c r="C132" s="72" t="s">
        <v>243</v>
      </c>
      <c r="D132" s="80">
        <v>68510</v>
      </c>
      <c r="E132" s="80">
        <v>63117515</v>
      </c>
      <c r="F132" s="38" t="s">
        <v>1041</v>
      </c>
      <c r="G132" s="83" t="s">
        <v>910</v>
      </c>
      <c r="H132" s="32">
        <v>10</v>
      </c>
      <c r="I132" s="33">
        <v>13440</v>
      </c>
      <c r="J132" s="227">
        <f t="shared" si="23"/>
        <v>250</v>
      </c>
      <c r="K132" s="392"/>
      <c r="L132" s="189"/>
      <c r="M132" s="192">
        <v>250</v>
      </c>
      <c r="N132" s="193"/>
      <c r="O132" s="193"/>
      <c r="P132" s="110" t="s">
        <v>1039</v>
      </c>
    </row>
    <row r="133" spans="1:16" x14ac:dyDescent="0.2">
      <c r="A133" s="50">
        <v>127</v>
      </c>
      <c r="B133" s="92" t="s">
        <v>1043</v>
      </c>
      <c r="C133" s="72" t="s">
        <v>243</v>
      </c>
      <c r="D133" s="80">
        <v>68539</v>
      </c>
      <c r="E133" s="80">
        <v>63117515</v>
      </c>
      <c r="F133" s="38" t="s">
        <v>1041</v>
      </c>
      <c r="G133" s="83" t="s">
        <v>910</v>
      </c>
      <c r="H133" s="32">
        <v>10</v>
      </c>
      <c r="I133" s="33">
        <v>13440</v>
      </c>
      <c r="J133" s="227">
        <f t="shared" si="23"/>
        <v>250</v>
      </c>
      <c r="K133" s="392"/>
      <c r="L133" s="189"/>
      <c r="M133" s="192">
        <v>250</v>
      </c>
      <c r="N133" s="193"/>
      <c r="O133" s="193"/>
      <c r="P133" s="110" t="s">
        <v>1040</v>
      </c>
    </row>
    <row r="134" spans="1:16" x14ac:dyDescent="0.2">
      <c r="A134" s="50">
        <v>128</v>
      </c>
      <c r="B134" s="92" t="s">
        <v>1043</v>
      </c>
      <c r="C134" s="72" t="s">
        <v>243</v>
      </c>
      <c r="D134" s="80">
        <v>68610</v>
      </c>
      <c r="E134" s="80">
        <v>63117515</v>
      </c>
      <c r="F134" s="38" t="s">
        <v>1041</v>
      </c>
      <c r="G134" s="83" t="s">
        <v>910</v>
      </c>
      <c r="H134" s="32">
        <v>10</v>
      </c>
      <c r="I134" s="33">
        <v>13440</v>
      </c>
      <c r="J134" s="227">
        <f t="shared" si="23"/>
        <v>250</v>
      </c>
      <c r="K134" s="392"/>
      <c r="L134" s="189"/>
      <c r="M134" s="192">
        <v>250</v>
      </c>
      <c r="N134" s="193"/>
      <c r="O134" s="193"/>
      <c r="P134" s="110" t="s">
        <v>1005</v>
      </c>
    </row>
    <row r="135" spans="1:16" x14ac:dyDescent="0.2">
      <c r="A135" s="50">
        <v>129</v>
      </c>
      <c r="B135" s="92" t="s">
        <v>1043</v>
      </c>
      <c r="C135" s="72" t="s">
        <v>243</v>
      </c>
      <c r="D135" s="80">
        <v>68621</v>
      </c>
      <c r="E135" s="80">
        <v>63117515</v>
      </c>
      <c r="F135" s="38" t="s">
        <v>1041</v>
      </c>
      <c r="G135" s="83" t="s">
        <v>910</v>
      </c>
      <c r="H135" s="32">
        <v>10</v>
      </c>
      <c r="I135" s="33">
        <v>13440</v>
      </c>
      <c r="J135" s="227">
        <f t="shared" si="23"/>
        <v>250</v>
      </c>
      <c r="K135" s="392"/>
      <c r="L135" s="189"/>
      <c r="M135" s="192">
        <v>250</v>
      </c>
      <c r="N135" s="193"/>
      <c r="O135" s="193"/>
      <c r="P135" s="110" t="s">
        <v>1006</v>
      </c>
    </row>
    <row r="136" spans="1:16" x14ac:dyDescent="0.2">
      <c r="A136" s="50">
        <v>130</v>
      </c>
      <c r="B136" s="92" t="s">
        <v>1056</v>
      </c>
      <c r="C136" s="72" t="s">
        <v>774</v>
      </c>
      <c r="D136" s="80">
        <v>69107</v>
      </c>
      <c r="E136" s="80">
        <v>63117515</v>
      </c>
      <c r="F136" s="38" t="s">
        <v>1041</v>
      </c>
      <c r="G136" s="83" t="s">
        <v>753</v>
      </c>
      <c r="H136" s="32">
        <v>10</v>
      </c>
      <c r="I136" s="33">
        <v>13445</v>
      </c>
      <c r="J136" s="227">
        <f t="shared" si="23"/>
        <v>320</v>
      </c>
      <c r="K136" s="191"/>
      <c r="L136" s="189"/>
      <c r="M136" s="192">
        <v>320</v>
      </c>
      <c r="N136" s="193"/>
      <c r="O136" s="193"/>
      <c r="P136" s="110" t="s">
        <v>261</v>
      </c>
    </row>
    <row r="137" spans="1:16" x14ac:dyDescent="0.2">
      <c r="A137" s="50">
        <v>131</v>
      </c>
      <c r="B137" s="92" t="s">
        <v>233</v>
      </c>
      <c r="C137" s="72" t="s">
        <v>234</v>
      </c>
      <c r="D137" s="80">
        <v>69121</v>
      </c>
      <c r="E137" s="80">
        <v>63117515</v>
      </c>
      <c r="F137" s="38" t="s">
        <v>1041</v>
      </c>
      <c r="G137" s="83" t="s">
        <v>753</v>
      </c>
      <c r="H137" s="32">
        <v>10</v>
      </c>
      <c r="I137" s="33">
        <v>13445</v>
      </c>
      <c r="J137" s="227">
        <f t="shared" si="23"/>
        <v>362.8</v>
      </c>
      <c r="K137" s="392"/>
      <c r="L137" s="189"/>
      <c r="M137" s="192">
        <v>362.8</v>
      </c>
      <c r="N137" s="193"/>
      <c r="O137" s="193"/>
      <c r="P137" s="110" t="s">
        <v>232</v>
      </c>
    </row>
    <row r="138" spans="1:16" x14ac:dyDescent="0.2">
      <c r="A138" s="50">
        <v>132</v>
      </c>
      <c r="B138" s="92" t="s">
        <v>1061</v>
      </c>
      <c r="C138" s="72" t="s">
        <v>104</v>
      </c>
      <c r="D138" s="80">
        <v>69639</v>
      </c>
      <c r="E138" s="80">
        <v>63117515</v>
      </c>
      <c r="F138" s="38" t="s">
        <v>1058</v>
      </c>
      <c r="G138" s="83" t="s">
        <v>189</v>
      </c>
      <c r="H138" s="32">
        <v>10</v>
      </c>
      <c r="I138" s="33">
        <v>21200</v>
      </c>
      <c r="J138" s="227">
        <f t="shared" si="23"/>
        <v>500</v>
      </c>
      <c r="K138" s="392"/>
      <c r="L138" s="189"/>
      <c r="M138" s="192"/>
      <c r="N138" s="193">
        <v>500</v>
      </c>
      <c r="O138" s="193"/>
      <c r="P138" s="110" t="s">
        <v>1062</v>
      </c>
    </row>
    <row r="139" spans="1:16" x14ac:dyDescent="0.2">
      <c r="A139" s="50">
        <v>133</v>
      </c>
      <c r="B139" s="276" t="s">
        <v>1063</v>
      </c>
      <c r="C139" s="34" t="s">
        <v>199</v>
      </c>
      <c r="D139" s="40">
        <v>69831</v>
      </c>
      <c r="E139" s="80">
        <v>63117515</v>
      </c>
      <c r="F139" s="38" t="s">
        <v>1058</v>
      </c>
      <c r="G139" s="83" t="s">
        <v>1064</v>
      </c>
      <c r="H139" s="32">
        <v>10</v>
      </c>
      <c r="I139" s="33">
        <v>21110</v>
      </c>
      <c r="J139" s="227">
        <f t="shared" si="23"/>
        <v>3600</v>
      </c>
      <c r="K139" s="191"/>
      <c r="L139" s="189"/>
      <c r="M139" s="192"/>
      <c r="N139" s="193">
        <v>3600</v>
      </c>
      <c r="O139" s="193"/>
      <c r="P139" s="110" t="s">
        <v>1065</v>
      </c>
    </row>
    <row r="140" spans="1:16" x14ac:dyDescent="0.2">
      <c r="A140" s="50">
        <v>134</v>
      </c>
      <c r="B140" s="276" t="s">
        <v>1072</v>
      </c>
      <c r="C140" s="34" t="s">
        <v>674</v>
      </c>
      <c r="D140" s="40">
        <v>69880</v>
      </c>
      <c r="E140" s="80">
        <v>63117515</v>
      </c>
      <c r="F140" s="38" t="s">
        <v>1058</v>
      </c>
      <c r="G140" s="83" t="s">
        <v>189</v>
      </c>
      <c r="H140" s="32">
        <v>10</v>
      </c>
      <c r="I140" s="33">
        <v>21200</v>
      </c>
      <c r="J140" s="227">
        <f t="shared" si="23"/>
        <v>1000</v>
      </c>
      <c r="K140" s="191"/>
      <c r="L140" s="189"/>
      <c r="M140" s="192"/>
      <c r="N140" s="193">
        <v>1000</v>
      </c>
      <c r="O140" s="193"/>
      <c r="P140" s="110" t="s">
        <v>1073</v>
      </c>
    </row>
    <row r="141" spans="1:16" x14ac:dyDescent="0.2">
      <c r="A141" s="50">
        <v>135</v>
      </c>
      <c r="B141" s="276" t="s">
        <v>1070</v>
      </c>
      <c r="C141" s="34" t="s">
        <v>595</v>
      </c>
      <c r="D141" s="40">
        <v>69892</v>
      </c>
      <c r="E141" s="80">
        <v>63117515</v>
      </c>
      <c r="F141" s="38" t="s">
        <v>1058</v>
      </c>
      <c r="G141" s="83" t="s">
        <v>189</v>
      </c>
      <c r="H141" s="32">
        <v>10</v>
      </c>
      <c r="I141" s="33">
        <v>21200</v>
      </c>
      <c r="J141" s="227">
        <f t="shared" si="23"/>
        <v>500</v>
      </c>
      <c r="K141" s="191"/>
      <c r="L141" s="189"/>
      <c r="M141" s="192"/>
      <c r="N141" s="193">
        <v>500</v>
      </c>
      <c r="O141" s="193"/>
      <c r="P141" s="110" t="s">
        <v>1071</v>
      </c>
    </row>
    <row r="142" spans="1:16" x14ac:dyDescent="0.2">
      <c r="A142" s="50">
        <v>136</v>
      </c>
      <c r="B142" s="276" t="s">
        <v>1068</v>
      </c>
      <c r="C142" s="34" t="s">
        <v>188</v>
      </c>
      <c r="D142" s="40">
        <v>69899</v>
      </c>
      <c r="E142" s="80">
        <v>63117515</v>
      </c>
      <c r="F142" s="38" t="s">
        <v>1058</v>
      </c>
      <c r="G142" s="83" t="s">
        <v>189</v>
      </c>
      <c r="H142" s="32">
        <v>10</v>
      </c>
      <c r="I142" s="33">
        <v>21200</v>
      </c>
      <c r="J142" s="227">
        <f t="shared" si="23"/>
        <v>500</v>
      </c>
      <c r="K142" s="191"/>
      <c r="L142" s="189"/>
      <c r="M142" s="192"/>
      <c r="N142" s="193">
        <v>500</v>
      </c>
      <c r="O142" s="193"/>
      <c r="P142" s="110" t="s">
        <v>1069</v>
      </c>
    </row>
    <row r="143" spans="1:16" x14ac:dyDescent="0.2">
      <c r="A143" s="50">
        <v>137</v>
      </c>
      <c r="B143" s="276" t="s">
        <v>1067</v>
      </c>
      <c r="C143" s="34" t="s">
        <v>879</v>
      </c>
      <c r="D143" s="40">
        <v>69904</v>
      </c>
      <c r="E143" s="80">
        <v>63117515</v>
      </c>
      <c r="F143" s="38" t="s">
        <v>1058</v>
      </c>
      <c r="G143" s="83" t="s">
        <v>189</v>
      </c>
      <c r="H143" s="32">
        <v>10</v>
      </c>
      <c r="I143" s="33">
        <v>21200</v>
      </c>
      <c r="J143" s="227">
        <f t="shared" si="23"/>
        <v>600</v>
      </c>
      <c r="K143" s="191"/>
      <c r="L143" s="189"/>
      <c r="M143" s="192"/>
      <c r="N143" s="193">
        <v>600</v>
      </c>
      <c r="O143" s="193"/>
      <c r="P143" s="110" t="s">
        <v>1066</v>
      </c>
    </row>
    <row r="144" spans="1:16" x14ac:dyDescent="0.2">
      <c r="A144" s="50">
        <v>138</v>
      </c>
      <c r="B144" s="276" t="s">
        <v>1077</v>
      </c>
      <c r="C144" s="34" t="s">
        <v>90</v>
      </c>
      <c r="D144" s="40">
        <v>69977</v>
      </c>
      <c r="E144" s="80">
        <v>63117515</v>
      </c>
      <c r="F144" s="24" t="s">
        <v>1058</v>
      </c>
      <c r="G144" s="77" t="s">
        <v>1075</v>
      </c>
      <c r="H144" s="48">
        <v>10</v>
      </c>
      <c r="I144" s="39">
        <v>14010</v>
      </c>
      <c r="J144" s="227">
        <f t="shared" ref="J144" si="29">SUM(K144+L144+M144+N144+O144)</f>
        <v>890</v>
      </c>
      <c r="K144" s="192"/>
      <c r="L144" s="189"/>
      <c r="M144" s="192">
        <v>890</v>
      </c>
      <c r="N144" s="193"/>
      <c r="O144" s="193"/>
      <c r="P144" s="299" t="s">
        <v>490</v>
      </c>
    </row>
    <row r="145" spans="1:16" x14ac:dyDescent="0.2">
      <c r="A145" s="50">
        <v>139</v>
      </c>
      <c r="B145" s="276" t="s">
        <v>1074</v>
      </c>
      <c r="C145" s="34" t="s">
        <v>90</v>
      </c>
      <c r="D145" s="40">
        <v>69980</v>
      </c>
      <c r="E145" s="80">
        <v>63117515</v>
      </c>
      <c r="F145" s="24" t="s">
        <v>1058</v>
      </c>
      <c r="G145" s="77" t="s">
        <v>1075</v>
      </c>
      <c r="H145" s="48">
        <v>10</v>
      </c>
      <c r="I145" s="39">
        <v>14010</v>
      </c>
      <c r="J145" s="227">
        <f t="shared" ref="J145" si="30">SUM(K145+L145+M145+N145+O145)</f>
        <v>520.5</v>
      </c>
      <c r="K145" s="192"/>
      <c r="L145" s="189"/>
      <c r="M145" s="192">
        <v>520.5</v>
      </c>
      <c r="N145" s="193"/>
      <c r="O145" s="193"/>
      <c r="P145" s="299" t="s">
        <v>490</v>
      </c>
    </row>
    <row r="146" spans="1:16" x14ac:dyDescent="0.2">
      <c r="A146" s="50">
        <v>140</v>
      </c>
      <c r="B146" s="276" t="s">
        <v>1076</v>
      </c>
      <c r="C146" s="34" t="s">
        <v>90</v>
      </c>
      <c r="D146" s="40">
        <v>69986</v>
      </c>
      <c r="E146" s="80">
        <v>63117515</v>
      </c>
      <c r="F146" s="24" t="s">
        <v>1058</v>
      </c>
      <c r="G146" s="77" t="s">
        <v>1075</v>
      </c>
      <c r="H146" s="48">
        <v>10</v>
      </c>
      <c r="I146" s="39">
        <v>14010</v>
      </c>
      <c r="J146" s="227">
        <f t="shared" ref="J146:J147" si="31">SUM(K146+L146+M146+N146+O146)</f>
        <v>236.2</v>
      </c>
      <c r="K146" s="192"/>
      <c r="L146" s="189"/>
      <c r="M146" s="192">
        <v>236.2</v>
      </c>
      <c r="N146" s="193"/>
      <c r="O146" s="193"/>
      <c r="P146" s="299" t="s">
        <v>490</v>
      </c>
    </row>
    <row r="147" spans="1:16" x14ac:dyDescent="0.2">
      <c r="A147" s="50">
        <v>141</v>
      </c>
      <c r="B147" s="276" t="s">
        <v>1082</v>
      </c>
      <c r="C147" s="34" t="s">
        <v>1083</v>
      </c>
      <c r="D147" s="40">
        <v>70082</v>
      </c>
      <c r="E147" s="80">
        <v>63117515</v>
      </c>
      <c r="F147" s="24" t="s">
        <v>1058</v>
      </c>
      <c r="G147" s="77" t="s">
        <v>1084</v>
      </c>
      <c r="H147" s="48">
        <v>10</v>
      </c>
      <c r="I147" s="39">
        <v>13610</v>
      </c>
      <c r="J147" s="227">
        <f t="shared" si="31"/>
        <v>192.5</v>
      </c>
      <c r="K147" s="192"/>
      <c r="L147" s="189"/>
      <c r="M147" s="192">
        <v>192.5</v>
      </c>
      <c r="N147" s="193"/>
      <c r="O147" s="193"/>
      <c r="P147" s="299" t="s">
        <v>530</v>
      </c>
    </row>
    <row r="148" spans="1:16" x14ac:dyDescent="0.2">
      <c r="A148" s="50">
        <v>142</v>
      </c>
      <c r="B148" s="272" t="s">
        <v>1092</v>
      </c>
      <c r="C148" s="272" t="s">
        <v>1093</v>
      </c>
      <c r="D148" s="81">
        <v>70250</v>
      </c>
      <c r="E148" s="80">
        <v>63117515</v>
      </c>
      <c r="F148" s="24" t="s">
        <v>1058</v>
      </c>
      <c r="G148" s="77" t="s">
        <v>1090</v>
      </c>
      <c r="H148" s="275">
        <v>10</v>
      </c>
      <c r="I148" s="51">
        <v>13760</v>
      </c>
      <c r="J148" s="227">
        <f t="shared" ref="J148" si="32">SUM(K148+L148+M148+N148+O148)</f>
        <v>4500</v>
      </c>
      <c r="K148" s="192"/>
      <c r="L148" s="192"/>
      <c r="M148" s="192">
        <v>4500</v>
      </c>
      <c r="N148" s="193"/>
      <c r="O148" s="196"/>
      <c r="P148" s="299" t="s">
        <v>1091</v>
      </c>
    </row>
    <row r="149" spans="1:16" x14ac:dyDescent="0.2">
      <c r="A149" s="50">
        <v>143</v>
      </c>
      <c r="B149" s="272" t="s">
        <v>1094</v>
      </c>
      <c r="C149" s="272" t="s">
        <v>1093</v>
      </c>
      <c r="D149" s="81">
        <v>70267</v>
      </c>
      <c r="E149" s="80">
        <v>63117515</v>
      </c>
      <c r="F149" s="24" t="s">
        <v>1058</v>
      </c>
      <c r="G149" s="77" t="s">
        <v>1090</v>
      </c>
      <c r="H149" s="275">
        <v>10</v>
      </c>
      <c r="I149" s="51">
        <v>13760</v>
      </c>
      <c r="J149" s="227">
        <f t="shared" ref="J149:J156" si="33">SUM(K149+L149+M149+N149+O149)</f>
        <v>1136</v>
      </c>
      <c r="K149" s="192"/>
      <c r="L149" s="192"/>
      <c r="M149" s="192">
        <v>1136</v>
      </c>
      <c r="N149" s="193"/>
      <c r="O149" s="196"/>
      <c r="P149" s="299" t="s">
        <v>1091</v>
      </c>
    </row>
    <row r="150" spans="1:16" x14ac:dyDescent="0.2">
      <c r="A150" s="50">
        <v>144</v>
      </c>
      <c r="B150" s="272" t="s">
        <v>1095</v>
      </c>
      <c r="C150" s="272" t="s">
        <v>528</v>
      </c>
      <c r="D150" s="81">
        <v>70292</v>
      </c>
      <c r="E150" s="80">
        <v>63117515</v>
      </c>
      <c r="F150" s="24" t="s">
        <v>1058</v>
      </c>
      <c r="G150" s="77" t="s">
        <v>1084</v>
      </c>
      <c r="H150" s="48">
        <v>10</v>
      </c>
      <c r="I150" s="39">
        <v>13610</v>
      </c>
      <c r="J150" s="227">
        <f t="shared" si="33"/>
        <v>577.5</v>
      </c>
      <c r="K150" s="192"/>
      <c r="L150" s="192"/>
      <c r="M150" s="192">
        <v>577.5</v>
      </c>
      <c r="N150" s="193"/>
      <c r="O150" s="196"/>
      <c r="P150" s="299" t="s">
        <v>530</v>
      </c>
    </row>
    <row r="151" spans="1:16" x14ac:dyDescent="0.2">
      <c r="A151" s="50">
        <v>145</v>
      </c>
      <c r="B151" s="272" t="s">
        <v>1096</v>
      </c>
      <c r="C151" s="272" t="s">
        <v>528</v>
      </c>
      <c r="D151" s="81">
        <v>70299</v>
      </c>
      <c r="E151" s="80">
        <v>63117515</v>
      </c>
      <c r="F151" s="24" t="s">
        <v>1058</v>
      </c>
      <c r="G151" s="77" t="s">
        <v>1084</v>
      </c>
      <c r="H151" s="48">
        <v>10</v>
      </c>
      <c r="I151" s="39">
        <v>13610</v>
      </c>
      <c r="J151" s="227">
        <f t="shared" si="33"/>
        <v>385</v>
      </c>
      <c r="K151" s="192"/>
      <c r="L151" s="192"/>
      <c r="M151" s="192">
        <v>385</v>
      </c>
      <c r="N151" s="193"/>
      <c r="O151" s="196"/>
      <c r="P151" s="492" t="s">
        <v>530</v>
      </c>
    </row>
    <row r="152" spans="1:16" ht="12.75" customHeight="1" x14ac:dyDescent="0.2">
      <c r="A152" s="50">
        <v>146</v>
      </c>
      <c r="B152" s="490"/>
      <c r="C152" s="490"/>
      <c r="D152" s="469">
        <v>70278</v>
      </c>
      <c r="E152" s="366">
        <v>63117515</v>
      </c>
      <c r="F152" s="450" t="s">
        <v>1058</v>
      </c>
      <c r="G152" s="367" t="s">
        <v>1097</v>
      </c>
      <c r="H152" s="491">
        <v>10</v>
      </c>
      <c r="I152" s="468">
        <v>14410</v>
      </c>
      <c r="J152" s="379">
        <f t="shared" si="33"/>
        <v>357272.07</v>
      </c>
      <c r="K152" s="346"/>
      <c r="L152" s="346"/>
      <c r="M152" s="346">
        <v>357272.07</v>
      </c>
      <c r="N152" s="246"/>
      <c r="O152" s="431"/>
      <c r="P152" s="493" t="s">
        <v>1098</v>
      </c>
    </row>
    <row r="153" spans="1:16" ht="12.75" customHeight="1" x14ac:dyDescent="0.2">
      <c r="A153" s="50">
        <v>147</v>
      </c>
      <c r="B153" s="272" t="s">
        <v>1104</v>
      </c>
      <c r="C153" s="272" t="s">
        <v>870</v>
      </c>
      <c r="D153" s="81">
        <v>73065</v>
      </c>
      <c r="E153" s="80">
        <v>63117515</v>
      </c>
      <c r="F153" s="24" t="s">
        <v>1107</v>
      </c>
      <c r="G153" s="77" t="s">
        <v>1105</v>
      </c>
      <c r="H153" s="275">
        <v>10</v>
      </c>
      <c r="I153" s="51">
        <v>22298</v>
      </c>
      <c r="J153" s="227">
        <f t="shared" si="33"/>
        <v>200</v>
      </c>
      <c r="K153" s="346"/>
      <c r="L153" s="346"/>
      <c r="M153" s="192"/>
      <c r="N153" s="193">
        <v>200</v>
      </c>
      <c r="O153" s="196"/>
      <c r="P153" s="492" t="s">
        <v>1106</v>
      </c>
    </row>
    <row r="154" spans="1:16" ht="12.75" customHeight="1" x14ac:dyDescent="0.2">
      <c r="A154" s="50">
        <v>148</v>
      </c>
      <c r="B154" s="272" t="s">
        <v>1109</v>
      </c>
      <c r="C154" s="272" t="s">
        <v>509</v>
      </c>
      <c r="D154" s="81">
        <v>73277</v>
      </c>
      <c r="E154" s="80">
        <v>63117515</v>
      </c>
      <c r="F154" s="24" t="s">
        <v>1107</v>
      </c>
      <c r="G154" s="77" t="s">
        <v>1105</v>
      </c>
      <c r="H154" s="275">
        <v>10</v>
      </c>
      <c r="I154" s="51">
        <v>22298</v>
      </c>
      <c r="J154" s="227">
        <f t="shared" si="33"/>
        <v>200</v>
      </c>
      <c r="K154" s="346"/>
      <c r="L154" s="346"/>
      <c r="M154" s="192"/>
      <c r="N154" s="193">
        <v>200</v>
      </c>
      <c r="O154" s="196"/>
      <c r="P154" s="492" t="s">
        <v>1110</v>
      </c>
    </row>
    <row r="155" spans="1:16" ht="12.75" customHeight="1" x14ac:dyDescent="0.2">
      <c r="A155" s="50">
        <v>149</v>
      </c>
      <c r="B155" s="272" t="s">
        <v>1111</v>
      </c>
      <c r="C155" s="272" t="s">
        <v>612</v>
      </c>
      <c r="D155" s="81">
        <v>73331</v>
      </c>
      <c r="E155" s="80">
        <v>63117515</v>
      </c>
      <c r="F155" s="24" t="s">
        <v>1107</v>
      </c>
      <c r="G155" s="77" t="s">
        <v>1113</v>
      </c>
      <c r="H155" s="275">
        <v>10</v>
      </c>
      <c r="I155" s="51">
        <v>22298</v>
      </c>
      <c r="J155" s="227">
        <f t="shared" si="33"/>
        <v>200</v>
      </c>
      <c r="K155" s="346"/>
      <c r="L155" s="346"/>
      <c r="M155" s="192"/>
      <c r="N155" s="193">
        <v>200</v>
      </c>
      <c r="O155" s="196"/>
      <c r="P155" s="492" t="s">
        <v>1112</v>
      </c>
    </row>
    <row r="156" spans="1:16" ht="12.75" customHeight="1" x14ac:dyDescent="0.2">
      <c r="A156" s="50">
        <v>150</v>
      </c>
      <c r="B156" s="272" t="s">
        <v>1115</v>
      </c>
      <c r="C156" s="272" t="s">
        <v>870</v>
      </c>
      <c r="D156" s="81">
        <v>73345</v>
      </c>
      <c r="E156" s="80">
        <v>63117515</v>
      </c>
      <c r="F156" s="24" t="s">
        <v>1107</v>
      </c>
      <c r="G156" s="77" t="s">
        <v>189</v>
      </c>
      <c r="H156" s="275">
        <v>10</v>
      </c>
      <c r="I156" s="51">
        <v>21200</v>
      </c>
      <c r="J156" s="227">
        <f t="shared" si="33"/>
        <v>500</v>
      </c>
      <c r="K156" s="346"/>
      <c r="L156" s="346"/>
      <c r="M156" s="192"/>
      <c r="N156" s="193">
        <v>500</v>
      </c>
      <c r="O156" s="196"/>
      <c r="P156" s="492" t="s">
        <v>1114</v>
      </c>
    </row>
    <row r="157" spans="1:16" ht="12.75" customHeight="1" x14ac:dyDescent="0.2">
      <c r="A157" s="50">
        <v>151</v>
      </c>
      <c r="B157" s="272" t="s">
        <v>1116</v>
      </c>
      <c r="C157" s="272" t="s">
        <v>509</v>
      </c>
      <c r="D157" s="81">
        <v>73364</v>
      </c>
      <c r="E157" s="80">
        <v>63117515</v>
      </c>
      <c r="F157" s="24" t="s">
        <v>1107</v>
      </c>
      <c r="G157" s="77" t="s">
        <v>1117</v>
      </c>
      <c r="H157" s="275">
        <v>10</v>
      </c>
      <c r="I157" s="51">
        <v>22298</v>
      </c>
      <c r="J157" s="227">
        <f t="shared" ref="J157:J183" si="34">SUM(K157+L157+M157+N157+O157)</f>
        <v>200</v>
      </c>
      <c r="K157" s="346"/>
      <c r="L157" s="346"/>
      <c r="M157" s="192"/>
      <c r="N157" s="193">
        <v>200</v>
      </c>
      <c r="O157" s="196"/>
      <c r="P157" s="492" t="s">
        <v>1112</v>
      </c>
    </row>
    <row r="158" spans="1:16" ht="12.75" customHeight="1" x14ac:dyDescent="0.2">
      <c r="A158" s="50">
        <v>152</v>
      </c>
      <c r="B158" s="272" t="s">
        <v>1118</v>
      </c>
      <c r="C158" s="272" t="s">
        <v>612</v>
      </c>
      <c r="D158" s="81">
        <v>73384</v>
      </c>
      <c r="E158" s="80">
        <v>63117515</v>
      </c>
      <c r="F158" s="24" t="s">
        <v>1107</v>
      </c>
      <c r="G158" s="77" t="s">
        <v>1117</v>
      </c>
      <c r="H158" s="275">
        <v>10</v>
      </c>
      <c r="I158" s="51">
        <v>22298</v>
      </c>
      <c r="J158" s="227">
        <f t="shared" si="34"/>
        <v>200</v>
      </c>
      <c r="K158" s="346"/>
      <c r="L158" s="346"/>
      <c r="M158" s="192"/>
      <c r="N158" s="193">
        <v>200</v>
      </c>
      <c r="O158" s="196"/>
      <c r="P158" s="492" t="s">
        <v>1119</v>
      </c>
    </row>
    <row r="159" spans="1:16" ht="12.75" customHeight="1" x14ac:dyDescent="0.2">
      <c r="A159" s="50">
        <v>153</v>
      </c>
      <c r="B159" s="272" t="s">
        <v>1120</v>
      </c>
      <c r="C159" s="272" t="s">
        <v>612</v>
      </c>
      <c r="D159" s="81">
        <v>73402</v>
      </c>
      <c r="E159" s="80">
        <v>63117515</v>
      </c>
      <c r="F159" s="24" t="s">
        <v>1107</v>
      </c>
      <c r="G159" s="77" t="s">
        <v>1117</v>
      </c>
      <c r="H159" s="275">
        <v>10</v>
      </c>
      <c r="I159" s="51">
        <v>22298</v>
      </c>
      <c r="J159" s="227">
        <f t="shared" si="34"/>
        <v>200</v>
      </c>
      <c r="K159" s="346"/>
      <c r="L159" s="346"/>
      <c r="M159" s="192"/>
      <c r="N159" s="193">
        <v>200</v>
      </c>
      <c r="O159" s="196"/>
      <c r="P159" s="492" t="s">
        <v>1121</v>
      </c>
    </row>
    <row r="160" spans="1:16" ht="12.75" customHeight="1" x14ac:dyDescent="0.2">
      <c r="A160" s="50">
        <v>154</v>
      </c>
      <c r="B160" s="272" t="s">
        <v>1122</v>
      </c>
      <c r="C160" s="272" t="s">
        <v>612</v>
      </c>
      <c r="D160" s="81">
        <v>73428</v>
      </c>
      <c r="E160" s="80">
        <v>63117515</v>
      </c>
      <c r="F160" s="24" t="s">
        <v>1107</v>
      </c>
      <c r="G160" s="77" t="s">
        <v>1117</v>
      </c>
      <c r="H160" s="275">
        <v>10</v>
      </c>
      <c r="I160" s="51">
        <v>22298</v>
      </c>
      <c r="J160" s="227">
        <f t="shared" si="34"/>
        <v>200</v>
      </c>
      <c r="K160" s="346"/>
      <c r="L160" s="346"/>
      <c r="M160" s="192"/>
      <c r="N160" s="193">
        <v>200</v>
      </c>
      <c r="O160" s="196"/>
      <c r="P160" s="492" t="s">
        <v>1123</v>
      </c>
    </row>
    <row r="161" spans="1:16" ht="12.75" customHeight="1" x14ac:dyDescent="0.2">
      <c r="A161" s="50">
        <v>155</v>
      </c>
      <c r="B161" s="272" t="s">
        <v>1124</v>
      </c>
      <c r="C161" s="272" t="s">
        <v>612</v>
      </c>
      <c r="D161" s="81">
        <v>73524</v>
      </c>
      <c r="E161" s="80">
        <v>63117515</v>
      </c>
      <c r="F161" s="24" t="s">
        <v>1107</v>
      </c>
      <c r="G161" s="77" t="s">
        <v>1117</v>
      </c>
      <c r="H161" s="275">
        <v>10</v>
      </c>
      <c r="I161" s="51">
        <v>22298</v>
      </c>
      <c r="J161" s="227">
        <f t="shared" si="34"/>
        <v>200</v>
      </c>
      <c r="K161" s="346"/>
      <c r="L161" s="346"/>
      <c r="M161" s="192"/>
      <c r="N161" s="193">
        <v>200</v>
      </c>
      <c r="O161" s="196"/>
      <c r="P161" s="492" t="s">
        <v>1125</v>
      </c>
    </row>
    <row r="162" spans="1:16" ht="12.75" customHeight="1" x14ac:dyDescent="0.2">
      <c r="A162" s="50">
        <v>156</v>
      </c>
      <c r="B162" s="272" t="s">
        <v>1126</v>
      </c>
      <c r="C162" s="272" t="s">
        <v>612</v>
      </c>
      <c r="D162" s="81">
        <v>73533</v>
      </c>
      <c r="E162" s="80">
        <v>63117515</v>
      </c>
      <c r="F162" s="24" t="s">
        <v>1107</v>
      </c>
      <c r="G162" s="77" t="s">
        <v>1117</v>
      </c>
      <c r="H162" s="275">
        <v>10</v>
      </c>
      <c r="I162" s="51">
        <v>22298</v>
      </c>
      <c r="J162" s="227">
        <f t="shared" si="34"/>
        <v>200</v>
      </c>
      <c r="K162" s="346"/>
      <c r="L162" s="346"/>
      <c r="M162" s="192"/>
      <c r="N162" s="193">
        <v>200</v>
      </c>
      <c r="O162" s="196"/>
      <c r="P162" s="492" t="s">
        <v>1127</v>
      </c>
    </row>
    <row r="163" spans="1:16" ht="12.75" customHeight="1" x14ac:dyDescent="0.2">
      <c r="A163" s="50">
        <v>157</v>
      </c>
      <c r="B163" s="272" t="s">
        <v>1128</v>
      </c>
      <c r="C163" s="272" t="s">
        <v>612</v>
      </c>
      <c r="D163" s="81">
        <v>73864</v>
      </c>
      <c r="E163" s="80">
        <v>63117515</v>
      </c>
      <c r="F163" s="24" t="s">
        <v>1107</v>
      </c>
      <c r="G163" s="77" t="s">
        <v>1117</v>
      </c>
      <c r="H163" s="275">
        <v>10</v>
      </c>
      <c r="I163" s="51">
        <v>22298</v>
      </c>
      <c r="J163" s="227">
        <f t="shared" si="34"/>
        <v>200</v>
      </c>
      <c r="K163" s="346"/>
      <c r="L163" s="346"/>
      <c r="M163" s="192"/>
      <c r="N163" s="193">
        <v>200</v>
      </c>
      <c r="O163" s="196"/>
      <c r="P163" s="492" t="s">
        <v>1129</v>
      </c>
    </row>
    <row r="164" spans="1:16" ht="12.75" customHeight="1" x14ac:dyDescent="0.2">
      <c r="A164" s="50">
        <v>158</v>
      </c>
      <c r="B164" s="272" t="s">
        <v>1130</v>
      </c>
      <c r="C164" s="272" t="s">
        <v>612</v>
      </c>
      <c r="D164" s="81">
        <v>73873</v>
      </c>
      <c r="E164" s="80">
        <v>63117515</v>
      </c>
      <c r="F164" s="24" t="s">
        <v>1107</v>
      </c>
      <c r="G164" s="77" t="s">
        <v>1117</v>
      </c>
      <c r="H164" s="275">
        <v>10</v>
      </c>
      <c r="I164" s="51">
        <v>22298</v>
      </c>
      <c r="J164" s="227">
        <f t="shared" si="34"/>
        <v>200</v>
      </c>
      <c r="K164" s="346"/>
      <c r="L164" s="346"/>
      <c r="M164" s="192"/>
      <c r="N164" s="193">
        <v>200</v>
      </c>
      <c r="O164" s="196"/>
      <c r="P164" s="492" t="s">
        <v>1131</v>
      </c>
    </row>
    <row r="165" spans="1:16" ht="12.75" customHeight="1" x14ac:dyDescent="0.2">
      <c r="A165" s="50">
        <v>159</v>
      </c>
      <c r="B165" s="272" t="s">
        <v>1132</v>
      </c>
      <c r="C165" s="272" t="s">
        <v>612</v>
      </c>
      <c r="D165" s="81">
        <v>73960</v>
      </c>
      <c r="E165" s="80">
        <v>63117515</v>
      </c>
      <c r="F165" s="24" t="s">
        <v>1107</v>
      </c>
      <c r="G165" s="77" t="s">
        <v>1117</v>
      </c>
      <c r="H165" s="275">
        <v>10</v>
      </c>
      <c r="I165" s="51">
        <v>22298</v>
      </c>
      <c r="J165" s="227">
        <f t="shared" si="34"/>
        <v>200</v>
      </c>
      <c r="K165" s="346"/>
      <c r="L165" s="346"/>
      <c r="M165" s="192"/>
      <c r="N165" s="193">
        <v>200</v>
      </c>
      <c r="O165" s="196"/>
      <c r="P165" s="492" t="s">
        <v>1133</v>
      </c>
    </row>
    <row r="166" spans="1:16" ht="12.75" customHeight="1" x14ac:dyDescent="0.2">
      <c r="A166" s="50">
        <v>160</v>
      </c>
      <c r="B166" s="272" t="s">
        <v>1135</v>
      </c>
      <c r="C166" s="272" t="s">
        <v>509</v>
      </c>
      <c r="D166" s="81">
        <v>73965</v>
      </c>
      <c r="E166" s="80">
        <v>63117515</v>
      </c>
      <c r="F166" s="24" t="s">
        <v>1107</v>
      </c>
      <c r="G166" s="77" t="s">
        <v>1117</v>
      </c>
      <c r="H166" s="275">
        <v>10</v>
      </c>
      <c r="I166" s="51">
        <v>22298</v>
      </c>
      <c r="J166" s="227">
        <f t="shared" si="34"/>
        <v>200</v>
      </c>
      <c r="K166" s="346"/>
      <c r="L166" s="346"/>
      <c r="M166" s="192"/>
      <c r="N166" s="193">
        <v>200</v>
      </c>
      <c r="O166" s="196"/>
      <c r="P166" s="492" t="s">
        <v>1134</v>
      </c>
    </row>
    <row r="167" spans="1:16" ht="12.75" customHeight="1" x14ac:dyDescent="0.2">
      <c r="A167" s="50">
        <v>161</v>
      </c>
      <c r="B167" s="272" t="s">
        <v>1136</v>
      </c>
      <c r="C167" s="272" t="s">
        <v>612</v>
      </c>
      <c r="D167" s="81">
        <v>73973</v>
      </c>
      <c r="E167" s="80">
        <v>63117515</v>
      </c>
      <c r="F167" s="24" t="s">
        <v>1107</v>
      </c>
      <c r="G167" s="77" t="s">
        <v>1117</v>
      </c>
      <c r="H167" s="275">
        <v>10</v>
      </c>
      <c r="I167" s="51">
        <v>22298</v>
      </c>
      <c r="J167" s="227">
        <f t="shared" si="34"/>
        <v>200</v>
      </c>
      <c r="K167" s="346"/>
      <c r="L167" s="346"/>
      <c r="M167" s="192"/>
      <c r="N167" s="193">
        <v>200</v>
      </c>
      <c r="O167" s="196"/>
      <c r="P167" s="492" t="s">
        <v>1137</v>
      </c>
    </row>
    <row r="168" spans="1:16" ht="12.75" customHeight="1" x14ac:dyDescent="0.2">
      <c r="A168" s="50">
        <v>162</v>
      </c>
      <c r="B168" s="272" t="s">
        <v>1138</v>
      </c>
      <c r="C168" s="272" t="s">
        <v>612</v>
      </c>
      <c r="D168" s="81">
        <v>74000</v>
      </c>
      <c r="E168" s="80">
        <v>63117515</v>
      </c>
      <c r="F168" s="24" t="s">
        <v>1107</v>
      </c>
      <c r="G168" s="77" t="s">
        <v>1117</v>
      </c>
      <c r="H168" s="275">
        <v>10</v>
      </c>
      <c r="I168" s="51">
        <v>22298</v>
      </c>
      <c r="J168" s="227">
        <f t="shared" si="34"/>
        <v>200</v>
      </c>
      <c r="K168" s="346"/>
      <c r="L168" s="346"/>
      <c r="M168" s="192"/>
      <c r="N168" s="193">
        <v>200</v>
      </c>
      <c r="O168" s="196"/>
      <c r="P168" s="492" t="s">
        <v>1142</v>
      </c>
    </row>
    <row r="169" spans="1:16" ht="12.75" customHeight="1" x14ac:dyDescent="0.2">
      <c r="A169" s="50">
        <v>163</v>
      </c>
      <c r="B169" s="272" t="s">
        <v>1139</v>
      </c>
      <c r="C169" s="272" t="s">
        <v>612</v>
      </c>
      <c r="D169" s="81">
        <v>74003</v>
      </c>
      <c r="E169" s="80">
        <v>63117515</v>
      </c>
      <c r="F169" s="24" t="s">
        <v>1107</v>
      </c>
      <c r="G169" s="77" t="s">
        <v>1117</v>
      </c>
      <c r="H169" s="275">
        <v>10</v>
      </c>
      <c r="I169" s="51">
        <v>22298</v>
      </c>
      <c r="J169" s="227">
        <f t="shared" si="34"/>
        <v>200</v>
      </c>
      <c r="K169" s="346"/>
      <c r="L169" s="346"/>
      <c r="M169" s="192"/>
      <c r="N169" s="193">
        <v>200</v>
      </c>
      <c r="O169" s="196"/>
      <c r="P169" s="492" t="s">
        <v>1141</v>
      </c>
    </row>
    <row r="170" spans="1:16" ht="12.75" customHeight="1" x14ac:dyDescent="0.2">
      <c r="A170" s="50">
        <v>164</v>
      </c>
      <c r="B170" s="272" t="s">
        <v>1140</v>
      </c>
      <c r="C170" s="272" t="s">
        <v>612</v>
      </c>
      <c r="D170" s="81">
        <v>74006</v>
      </c>
      <c r="E170" s="80">
        <v>63117515</v>
      </c>
      <c r="F170" s="24" t="s">
        <v>1107</v>
      </c>
      <c r="G170" s="77" t="s">
        <v>1117</v>
      </c>
      <c r="H170" s="275">
        <v>10</v>
      </c>
      <c r="I170" s="51">
        <v>22298</v>
      </c>
      <c r="J170" s="227">
        <f t="shared" si="34"/>
        <v>200</v>
      </c>
      <c r="K170" s="346"/>
      <c r="L170" s="346"/>
      <c r="M170" s="192"/>
      <c r="N170" s="193">
        <v>200</v>
      </c>
      <c r="O170" s="196"/>
      <c r="P170" s="492" t="s">
        <v>458</v>
      </c>
    </row>
    <row r="171" spans="1:16" ht="12.75" customHeight="1" x14ac:dyDescent="0.2">
      <c r="A171" s="50">
        <v>165</v>
      </c>
      <c r="B171" s="272" t="s">
        <v>1143</v>
      </c>
      <c r="C171" s="272" t="s">
        <v>612</v>
      </c>
      <c r="D171" s="81">
        <v>74035</v>
      </c>
      <c r="E171" s="80">
        <v>63117515</v>
      </c>
      <c r="F171" s="24" t="s">
        <v>1107</v>
      </c>
      <c r="G171" s="77" t="s">
        <v>1117</v>
      </c>
      <c r="H171" s="275">
        <v>10</v>
      </c>
      <c r="I171" s="51">
        <v>22298</v>
      </c>
      <c r="J171" s="227">
        <f t="shared" si="34"/>
        <v>200</v>
      </c>
      <c r="K171" s="346"/>
      <c r="L171" s="346"/>
      <c r="M171" s="192"/>
      <c r="N171" s="193">
        <v>200</v>
      </c>
      <c r="O171" s="196"/>
      <c r="P171" s="492" t="s">
        <v>1144</v>
      </c>
    </row>
    <row r="172" spans="1:16" ht="12.75" customHeight="1" x14ac:dyDescent="0.2">
      <c r="A172" s="50">
        <v>166</v>
      </c>
      <c r="B172" s="272" t="s">
        <v>1145</v>
      </c>
      <c r="C172" s="272" t="s">
        <v>612</v>
      </c>
      <c r="D172" s="81">
        <v>74037</v>
      </c>
      <c r="E172" s="80">
        <v>63117515</v>
      </c>
      <c r="F172" s="24" t="s">
        <v>1107</v>
      </c>
      <c r="G172" s="77" t="s">
        <v>1117</v>
      </c>
      <c r="H172" s="275">
        <v>10</v>
      </c>
      <c r="I172" s="51">
        <v>22298</v>
      </c>
      <c r="J172" s="227">
        <f t="shared" si="34"/>
        <v>200</v>
      </c>
      <c r="K172" s="346"/>
      <c r="L172" s="346"/>
      <c r="M172" s="192"/>
      <c r="N172" s="193">
        <v>200</v>
      </c>
      <c r="O172" s="196"/>
      <c r="P172" s="492" t="s">
        <v>1146</v>
      </c>
    </row>
    <row r="173" spans="1:16" ht="12.75" customHeight="1" x14ac:dyDescent="0.2">
      <c r="A173" s="50">
        <v>167</v>
      </c>
      <c r="B173" s="272" t="s">
        <v>1147</v>
      </c>
      <c r="C173" s="272" t="s">
        <v>612</v>
      </c>
      <c r="D173" s="81">
        <v>74042</v>
      </c>
      <c r="E173" s="80">
        <v>63117515</v>
      </c>
      <c r="F173" s="24" t="s">
        <v>1107</v>
      </c>
      <c r="G173" s="77" t="s">
        <v>1117</v>
      </c>
      <c r="H173" s="275">
        <v>10</v>
      </c>
      <c r="I173" s="51">
        <v>22298</v>
      </c>
      <c r="J173" s="227">
        <f t="shared" si="34"/>
        <v>200</v>
      </c>
      <c r="K173" s="346"/>
      <c r="L173" s="346"/>
      <c r="M173" s="192"/>
      <c r="N173" s="193">
        <v>200</v>
      </c>
      <c r="O173" s="196"/>
      <c r="P173" s="492" t="s">
        <v>1148</v>
      </c>
    </row>
    <row r="174" spans="1:16" ht="12.75" customHeight="1" x14ac:dyDescent="0.2">
      <c r="A174" s="50">
        <v>168</v>
      </c>
      <c r="B174" s="272" t="s">
        <v>1149</v>
      </c>
      <c r="C174" s="272" t="s">
        <v>612</v>
      </c>
      <c r="D174" s="81">
        <v>74047</v>
      </c>
      <c r="E174" s="80">
        <v>63117515</v>
      </c>
      <c r="F174" s="24" t="s">
        <v>1107</v>
      </c>
      <c r="G174" s="77" t="s">
        <v>1117</v>
      </c>
      <c r="H174" s="275">
        <v>10</v>
      </c>
      <c r="I174" s="51">
        <v>22298</v>
      </c>
      <c r="J174" s="227">
        <f t="shared" si="34"/>
        <v>200</v>
      </c>
      <c r="K174" s="346"/>
      <c r="L174" s="346"/>
      <c r="M174" s="192"/>
      <c r="N174" s="193">
        <v>200</v>
      </c>
      <c r="O174" s="196"/>
      <c r="P174" s="492" t="s">
        <v>1150</v>
      </c>
    </row>
    <row r="175" spans="1:16" ht="12.75" customHeight="1" x14ac:dyDescent="0.2">
      <c r="A175" s="50">
        <v>169</v>
      </c>
      <c r="B175" s="272" t="s">
        <v>1151</v>
      </c>
      <c r="C175" s="272" t="s">
        <v>612</v>
      </c>
      <c r="D175" s="81">
        <v>74051</v>
      </c>
      <c r="E175" s="80">
        <v>63117515</v>
      </c>
      <c r="F175" s="24" t="s">
        <v>1107</v>
      </c>
      <c r="G175" s="77" t="s">
        <v>1117</v>
      </c>
      <c r="H175" s="275">
        <v>10</v>
      </c>
      <c r="I175" s="51">
        <v>22298</v>
      </c>
      <c r="J175" s="227">
        <f t="shared" si="34"/>
        <v>200</v>
      </c>
      <c r="K175" s="346"/>
      <c r="L175" s="346"/>
      <c r="M175" s="192"/>
      <c r="N175" s="193">
        <v>200</v>
      </c>
      <c r="O175" s="196"/>
      <c r="P175" s="492" t="s">
        <v>1152</v>
      </c>
    </row>
    <row r="176" spans="1:16" ht="12.75" customHeight="1" x14ac:dyDescent="0.2">
      <c r="A176" s="50">
        <v>170</v>
      </c>
      <c r="B176" s="272" t="s">
        <v>1154</v>
      </c>
      <c r="C176" s="272" t="s">
        <v>509</v>
      </c>
      <c r="D176" s="81">
        <v>74056</v>
      </c>
      <c r="E176" s="80">
        <v>63117515</v>
      </c>
      <c r="F176" s="24" t="s">
        <v>1107</v>
      </c>
      <c r="G176" s="77" t="s">
        <v>1117</v>
      </c>
      <c r="H176" s="275">
        <v>10</v>
      </c>
      <c r="I176" s="51">
        <v>22298</v>
      </c>
      <c r="J176" s="227">
        <f t="shared" si="34"/>
        <v>200</v>
      </c>
      <c r="K176" s="346"/>
      <c r="L176" s="346"/>
      <c r="M176" s="192"/>
      <c r="N176" s="193">
        <v>200</v>
      </c>
      <c r="O176" s="196"/>
      <c r="P176" s="492" t="s">
        <v>1153</v>
      </c>
    </row>
    <row r="177" spans="1:18" ht="12.75" customHeight="1" x14ac:dyDescent="0.2">
      <c r="A177" s="50">
        <v>171</v>
      </c>
      <c r="B177" s="272" t="s">
        <v>1155</v>
      </c>
      <c r="C177" s="272" t="s">
        <v>612</v>
      </c>
      <c r="D177" s="81">
        <v>74060</v>
      </c>
      <c r="E177" s="80">
        <v>63117515</v>
      </c>
      <c r="F177" s="24" t="s">
        <v>1107</v>
      </c>
      <c r="G177" s="77" t="s">
        <v>1117</v>
      </c>
      <c r="H177" s="275">
        <v>10</v>
      </c>
      <c r="I177" s="51">
        <v>22298</v>
      </c>
      <c r="J177" s="227">
        <f t="shared" si="34"/>
        <v>200</v>
      </c>
      <c r="K177" s="346"/>
      <c r="L177" s="346"/>
      <c r="M177" s="192"/>
      <c r="N177" s="193">
        <v>200</v>
      </c>
      <c r="O177" s="196"/>
      <c r="P177" s="492" t="s">
        <v>1156</v>
      </c>
    </row>
    <row r="178" spans="1:18" ht="12.75" customHeight="1" x14ac:dyDescent="0.2">
      <c r="A178" s="50">
        <v>172</v>
      </c>
      <c r="B178" s="272" t="s">
        <v>1158</v>
      </c>
      <c r="C178" s="272" t="s">
        <v>612</v>
      </c>
      <c r="D178" s="81">
        <v>74063</v>
      </c>
      <c r="E178" s="80">
        <v>63117515</v>
      </c>
      <c r="F178" s="24" t="s">
        <v>1107</v>
      </c>
      <c r="G178" s="77" t="s">
        <v>1117</v>
      </c>
      <c r="H178" s="275">
        <v>10</v>
      </c>
      <c r="I178" s="51">
        <v>22298</v>
      </c>
      <c r="J178" s="227">
        <f t="shared" si="34"/>
        <v>200</v>
      </c>
      <c r="K178" s="346"/>
      <c r="L178" s="346"/>
      <c r="M178" s="192"/>
      <c r="N178" s="193">
        <v>200</v>
      </c>
      <c r="O178" s="196"/>
      <c r="P178" s="492" t="s">
        <v>1157</v>
      </c>
    </row>
    <row r="179" spans="1:18" ht="12.75" customHeight="1" x14ac:dyDescent="0.2">
      <c r="A179" s="50">
        <v>173</v>
      </c>
      <c r="B179" s="272" t="s">
        <v>1165</v>
      </c>
      <c r="C179" s="272" t="s">
        <v>1166</v>
      </c>
      <c r="D179" s="81">
        <v>75140</v>
      </c>
      <c r="E179" s="80">
        <v>63117515</v>
      </c>
      <c r="F179" s="24" t="s">
        <v>1160</v>
      </c>
      <c r="G179" s="77" t="s">
        <v>189</v>
      </c>
      <c r="H179" s="275">
        <v>10</v>
      </c>
      <c r="I179" s="51">
        <v>21200</v>
      </c>
      <c r="J179" s="227">
        <f t="shared" si="34"/>
        <v>1000</v>
      </c>
      <c r="K179" s="346"/>
      <c r="L179" s="346"/>
      <c r="M179" s="192"/>
      <c r="N179" s="193">
        <v>1000</v>
      </c>
      <c r="O179" s="196"/>
      <c r="P179" s="492" t="s">
        <v>1167</v>
      </c>
    </row>
    <row r="180" spans="1:18" ht="12.75" customHeight="1" x14ac:dyDescent="0.2">
      <c r="A180" s="50">
        <v>174</v>
      </c>
      <c r="B180" s="272" t="s">
        <v>1171</v>
      </c>
      <c r="C180" s="272" t="s">
        <v>1160</v>
      </c>
      <c r="D180" s="81">
        <v>75294</v>
      </c>
      <c r="E180" s="80">
        <v>63117515</v>
      </c>
      <c r="F180" s="24" t="s">
        <v>1160</v>
      </c>
      <c r="G180" s="77" t="s">
        <v>1117</v>
      </c>
      <c r="H180" s="275">
        <v>10</v>
      </c>
      <c r="I180" s="51">
        <v>22298</v>
      </c>
      <c r="J180" s="227">
        <f t="shared" si="34"/>
        <v>200</v>
      </c>
      <c r="K180" s="346"/>
      <c r="L180" s="346"/>
      <c r="M180" s="192"/>
      <c r="N180" s="193">
        <v>200</v>
      </c>
      <c r="O180" s="196"/>
      <c r="P180" s="492" t="s">
        <v>1168</v>
      </c>
    </row>
    <row r="181" spans="1:18" ht="12.75" customHeight="1" x14ac:dyDescent="0.2">
      <c r="A181" s="50">
        <v>175</v>
      </c>
      <c r="B181" s="272" t="s">
        <v>1172</v>
      </c>
      <c r="C181" s="272" t="s">
        <v>1009</v>
      </c>
      <c r="D181" s="81">
        <v>75937</v>
      </c>
      <c r="E181" s="80">
        <v>63117515</v>
      </c>
      <c r="F181" s="24" t="s">
        <v>1160</v>
      </c>
      <c r="G181" s="77" t="s">
        <v>189</v>
      </c>
      <c r="H181" s="275">
        <v>10</v>
      </c>
      <c r="I181" s="51">
        <v>21200</v>
      </c>
      <c r="J181" s="227">
        <f t="shared" ref="J181:J182" si="35">SUM(K181+L181+M181+N181+O181)</f>
        <v>1000</v>
      </c>
      <c r="K181" s="346"/>
      <c r="L181" s="346"/>
      <c r="M181" s="192"/>
      <c r="N181" s="193">
        <v>1000</v>
      </c>
      <c r="O181" s="196"/>
      <c r="P181" s="492" t="s">
        <v>1173</v>
      </c>
    </row>
    <row r="182" spans="1:18" ht="12.75" customHeight="1" x14ac:dyDescent="0.2">
      <c r="A182" s="50">
        <v>176</v>
      </c>
      <c r="B182" s="272" t="s">
        <v>1174</v>
      </c>
      <c r="C182" s="272" t="s">
        <v>612</v>
      </c>
      <c r="D182" s="81">
        <v>75974</v>
      </c>
      <c r="E182" s="80">
        <v>63117515</v>
      </c>
      <c r="F182" s="24" t="s">
        <v>1160</v>
      </c>
      <c r="G182" s="77" t="s">
        <v>1117</v>
      </c>
      <c r="H182" s="275">
        <v>10</v>
      </c>
      <c r="I182" s="51">
        <v>22298</v>
      </c>
      <c r="J182" s="227">
        <f t="shared" si="35"/>
        <v>200</v>
      </c>
      <c r="K182" s="346"/>
      <c r="L182" s="346"/>
      <c r="M182" s="192"/>
      <c r="N182" s="193">
        <v>200</v>
      </c>
      <c r="O182" s="196"/>
      <c r="P182" s="492" t="s">
        <v>1175</v>
      </c>
    </row>
    <row r="183" spans="1:18" ht="12.75" customHeight="1" x14ac:dyDescent="0.2">
      <c r="A183" s="50">
        <v>177</v>
      </c>
      <c r="B183" s="272" t="s">
        <v>1176</v>
      </c>
      <c r="C183" s="272" t="s">
        <v>1100</v>
      </c>
      <c r="D183" s="81">
        <v>76250</v>
      </c>
      <c r="E183" s="80">
        <v>63117515</v>
      </c>
      <c r="F183" s="24" t="s">
        <v>1177</v>
      </c>
      <c r="G183" s="77" t="s">
        <v>125</v>
      </c>
      <c r="H183" s="275">
        <v>10</v>
      </c>
      <c r="I183" s="51">
        <v>14060</v>
      </c>
      <c r="J183" s="227">
        <f t="shared" si="34"/>
        <v>7147.7</v>
      </c>
      <c r="K183" s="346"/>
      <c r="L183" s="346"/>
      <c r="M183" s="192">
        <v>7147.7</v>
      </c>
      <c r="N183" s="193"/>
      <c r="O183" s="196"/>
      <c r="P183" s="492" t="s">
        <v>126</v>
      </c>
    </row>
    <row r="184" spans="1:18" ht="13.5" thickBot="1" x14ac:dyDescent="0.25">
      <c r="A184" s="50">
        <v>178</v>
      </c>
      <c r="B184" s="92"/>
      <c r="C184" s="72"/>
      <c r="D184" s="80"/>
      <c r="E184" s="80"/>
      <c r="F184" s="38" t="s">
        <v>1177</v>
      </c>
      <c r="G184" s="77" t="s">
        <v>1047</v>
      </c>
      <c r="H184" s="48">
        <v>10</v>
      </c>
      <c r="I184" s="39">
        <v>11110</v>
      </c>
      <c r="J184" s="227">
        <f t="shared" si="23"/>
        <v>8225.17</v>
      </c>
      <c r="K184" s="392">
        <v>8225.17</v>
      </c>
      <c r="L184" s="189"/>
      <c r="M184" s="192"/>
      <c r="N184" s="193"/>
      <c r="O184" s="193"/>
      <c r="P184" s="492"/>
    </row>
    <row r="185" spans="1:18" ht="13.5" thickBot="1" x14ac:dyDescent="0.25">
      <c r="A185" s="207"/>
      <c r="B185" s="208"/>
      <c r="C185" s="225"/>
      <c r="D185" s="359"/>
      <c r="E185" s="210"/>
      <c r="F185" s="209"/>
      <c r="G185" s="210"/>
      <c r="H185" s="209"/>
      <c r="I185" s="211" t="s">
        <v>47</v>
      </c>
      <c r="J185" s="212">
        <f>SUM(J7:J184)</f>
        <v>745722.01</v>
      </c>
      <c r="K185" s="212">
        <f>SUM(K7:K184)</f>
        <v>24581.300000000003</v>
      </c>
      <c r="L185" s="212">
        <v>0</v>
      </c>
      <c r="M185" s="212">
        <f>SUM(M7:M184)</f>
        <v>706540.71</v>
      </c>
      <c r="N185" s="212">
        <f>SUM(N7:N184)</f>
        <v>14600</v>
      </c>
      <c r="O185" s="212">
        <f>SUM(O7:O184)</f>
        <v>0</v>
      </c>
      <c r="P185" s="226"/>
    </row>
    <row r="186" spans="1:18" x14ac:dyDescent="0.2">
      <c r="M186" s="25"/>
      <c r="N186" s="25"/>
      <c r="O186" s="25"/>
      <c r="P186" s="102"/>
    </row>
    <row r="187" spans="1:18" x14ac:dyDescent="0.2">
      <c r="D187" s="73"/>
      <c r="G187" s="2"/>
      <c r="I187" s="25"/>
      <c r="J187" s="279"/>
      <c r="K187" s="279"/>
      <c r="L187" s="25"/>
      <c r="M187" s="314"/>
      <c r="N187" s="318"/>
      <c r="O187" s="25"/>
      <c r="P187" s="102"/>
      <c r="Q187" s="25"/>
      <c r="R187" s="25"/>
    </row>
    <row r="188" spans="1:18" x14ac:dyDescent="0.2">
      <c r="M188" s="279"/>
      <c r="P188" s="489"/>
      <c r="Q188" s="25"/>
    </row>
    <row r="189" spans="1:18" x14ac:dyDescent="0.2">
      <c r="P189" s="2"/>
    </row>
    <row r="190" spans="1:18" ht="12.75" customHeight="1" x14ac:dyDescent="0.2">
      <c r="P190" s="2"/>
    </row>
    <row r="193" spans="7:14" x14ac:dyDescent="0.2">
      <c r="N193" s="1"/>
    </row>
    <row r="199" spans="7:14" x14ac:dyDescent="0.2">
      <c r="G199" s="111"/>
    </row>
    <row r="212" spans="16:16" x14ac:dyDescent="0.2">
      <c r="P212" s="114"/>
    </row>
    <row r="405" ht="12.75" customHeight="1" x14ac:dyDescent="0.2"/>
  </sheetData>
  <autoFilter ref="A6:P184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opLeftCell="A16" zoomScale="110" zoomScaleNormal="110" workbookViewId="0">
      <selection activeCell="P83" sqref="P83"/>
    </sheetView>
  </sheetViews>
  <sheetFormatPr defaultRowHeight="12.75" x14ac:dyDescent="0.2"/>
  <cols>
    <col min="1" max="1" width="4.42578125" style="2" customWidth="1"/>
    <col min="2" max="2" width="11.42578125" style="3" customWidth="1"/>
    <col min="3" max="3" width="8.7109375" style="2" customWidth="1"/>
    <col min="4" max="4" width="7" style="102" customWidth="1"/>
    <col min="5" max="5" width="9.42578125" style="3" customWidth="1"/>
    <col min="6" max="6" width="8.42578125" style="2" customWidth="1"/>
    <col min="7" max="7" width="22.140625" style="3" customWidth="1"/>
    <col min="8" max="8" width="4.28515625" style="2" customWidth="1"/>
    <col min="9" max="9" width="6.42578125" style="2" customWidth="1"/>
    <col min="10" max="10" width="9.85546875" style="2" customWidth="1"/>
    <col min="11" max="11" width="8.85546875" style="2" customWidth="1"/>
    <col min="12" max="12" width="8" style="2" customWidth="1"/>
    <col min="13" max="13" width="8.7109375" style="2" customWidth="1"/>
    <col min="14" max="14" width="6.7109375" style="2" customWidth="1"/>
    <col min="15" max="15" width="9.42578125" style="2" customWidth="1"/>
    <col min="16" max="16" width="17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ht="16.5" thickBot="1" x14ac:dyDescent="0.3">
      <c r="A5" s="4" t="s">
        <v>85</v>
      </c>
      <c r="B5" s="67"/>
      <c r="C5" s="4"/>
      <c r="E5" s="67"/>
      <c r="F5" s="4"/>
      <c r="G5" s="67"/>
      <c r="H5" s="4"/>
      <c r="I5" s="4"/>
      <c r="J5" s="4"/>
      <c r="K5" s="4"/>
      <c r="L5" s="25"/>
      <c r="M5" s="25"/>
      <c r="N5" s="25"/>
      <c r="O5" s="25"/>
      <c r="P5" s="25"/>
      <c r="Q5" s="25"/>
      <c r="R5" s="25"/>
      <c r="S5" s="25"/>
    </row>
    <row r="6" spans="1:19" ht="13.5" thickBot="1" x14ac:dyDescent="0.25">
      <c r="A6" s="213" t="s">
        <v>2</v>
      </c>
      <c r="B6" s="214" t="s">
        <v>49</v>
      </c>
      <c r="C6" s="231" t="s">
        <v>48</v>
      </c>
      <c r="D6" s="216" t="s">
        <v>0</v>
      </c>
      <c r="E6" s="217" t="s">
        <v>3</v>
      </c>
      <c r="F6" s="218" t="s">
        <v>50</v>
      </c>
      <c r="G6" s="219" t="s">
        <v>4</v>
      </c>
      <c r="H6" s="213" t="s">
        <v>28</v>
      </c>
      <c r="I6" s="220" t="s">
        <v>5</v>
      </c>
      <c r="J6" s="235" t="s">
        <v>6</v>
      </c>
      <c r="K6" s="222" t="s">
        <v>7</v>
      </c>
      <c r="L6" s="223" t="s">
        <v>8</v>
      </c>
      <c r="M6" s="221" t="s">
        <v>9</v>
      </c>
      <c r="N6" s="224" t="s">
        <v>10</v>
      </c>
      <c r="O6" s="221" t="s">
        <v>11</v>
      </c>
      <c r="P6" s="221" t="s">
        <v>12</v>
      </c>
    </row>
    <row r="7" spans="1:19" x14ac:dyDescent="0.2">
      <c r="A7" s="49">
        <v>1</v>
      </c>
      <c r="B7" s="110"/>
      <c r="C7" s="311"/>
      <c r="D7" s="80"/>
      <c r="E7" s="80"/>
      <c r="F7" s="37" t="s">
        <v>90</v>
      </c>
      <c r="G7" s="282" t="s">
        <v>84</v>
      </c>
      <c r="H7" s="38">
        <v>10</v>
      </c>
      <c r="I7" s="38">
        <v>11110</v>
      </c>
      <c r="J7" s="227">
        <f>SUM(K7+L7+M7+N7+O7)</f>
        <v>6301.07</v>
      </c>
      <c r="K7" s="325">
        <v>6301.07</v>
      </c>
      <c r="L7" s="189"/>
      <c r="M7" s="189"/>
      <c r="N7" s="189"/>
      <c r="O7" s="189"/>
      <c r="P7" s="110"/>
    </row>
    <row r="8" spans="1:19" x14ac:dyDescent="0.2">
      <c r="A8" s="311">
        <v>2</v>
      </c>
      <c r="B8" s="110"/>
      <c r="C8" s="311"/>
      <c r="D8" s="80"/>
      <c r="E8" s="80"/>
      <c r="F8" s="37" t="s">
        <v>90</v>
      </c>
      <c r="G8" s="282" t="s">
        <v>86</v>
      </c>
      <c r="H8" s="38">
        <v>10</v>
      </c>
      <c r="I8" s="38">
        <v>11110</v>
      </c>
      <c r="J8" s="227">
        <f>SUM(K8+L8+M8+N8+O8)</f>
        <v>24051.4</v>
      </c>
      <c r="K8" s="325">
        <v>24051.4</v>
      </c>
      <c r="L8" s="189"/>
      <c r="M8" s="189"/>
      <c r="N8" s="189"/>
      <c r="O8" s="189"/>
      <c r="P8" s="299"/>
    </row>
    <row r="9" spans="1:19" x14ac:dyDescent="0.2">
      <c r="A9" s="311">
        <v>3</v>
      </c>
      <c r="B9" s="110">
        <v>384020</v>
      </c>
      <c r="C9" s="311" t="s">
        <v>104</v>
      </c>
      <c r="D9" s="80">
        <v>11722</v>
      </c>
      <c r="E9" s="80">
        <v>63118015</v>
      </c>
      <c r="F9" s="38" t="s">
        <v>117</v>
      </c>
      <c r="G9" s="80" t="s">
        <v>125</v>
      </c>
      <c r="H9" s="48">
        <v>10</v>
      </c>
      <c r="I9" s="51">
        <v>14060</v>
      </c>
      <c r="J9" s="227">
        <f>SUM(K9+L9+M9+N9+O9)</f>
        <v>7147.7</v>
      </c>
      <c r="K9" s="325"/>
      <c r="L9" s="189"/>
      <c r="M9" s="189">
        <v>7147.7</v>
      </c>
      <c r="N9" s="189"/>
      <c r="O9" s="189"/>
      <c r="P9" s="299" t="s">
        <v>126</v>
      </c>
    </row>
    <row r="10" spans="1:19" x14ac:dyDescent="0.2">
      <c r="A10" s="311">
        <v>4</v>
      </c>
      <c r="B10" s="110" t="s">
        <v>120</v>
      </c>
      <c r="C10" s="311" t="s">
        <v>121</v>
      </c>
      <c r="D10" s="80">
        <v>11725</v>
      </c>
      <c r="E10" s="80">
        <v>63118015</v>
      </c>
      <c r="F10" s="38" t="s">
        <v>122</v>
      </c>
      <c r="G10" s="80" t="s">
        <v>123</v>
      </c>
      <c r="H10" s="48">
        <v>10</v>
      </c>
      <c r="I10" s="51">
        <v>31510</v>
      </c>
      <c r="J10" s="227">
        <f t="shared" ref="J10:J49" si="0">SUM(K10+L10+M10+N10+O10)</f>
        <v>120000</v>
      </c>
      <c r="K10" s="325"/>
      <c r="L10" s="189"/>
      <c r="M10" s="189"/>
      <c r="N10" s="189"/>
      <c r="O10" s="189">
        <v>120000</v>
      </c>
      <c r="P10" s="299" t="s">
        <v>124</v>
      </c>
    </row>
    <row r="11" spans="1:19" x14ac:dyDescent="0.2">
      <c r="A11" s="311">
        <v>5</v>
      </c>
      <c r="B11" s="116">
        <v>333777</v>
      </c>
      <c r="C11" s="71" t="s">
        <v>127</v>
      </c>
      <c r="D11" s="80">
        <v>11741</v>
      </c>
      <c r="E11" s="80">
        <v>63118015</v>
      </c>
      <c r="F11" s="38" t="s">
        <v>122</v>
      </c>
      <c r="G11" s="80" t="s">
        <v>125</v>
      </c>
      <c r="H11" s="48">
        <v>10</v>
      </c>
      <c r="I11" s="51">
        <v>14060</v>
      </c>
      <c r="J11" s="228">
        <f t="shared" si="0"/>
        <v>8746.99</v>
      </c>
      <c r="K11" s="201"/>
      <c r="L11" s="199"/>
      <c r="M11" s="193">
        <v>8746.99</v>
      </c>
      <c r="N11" s="199"/>
      <c r="O11" s="199"/>
      <c r="P11" s="299" t="s">
        <v>126</v>
      </c>
    </row>
    <row r="12" spans="1:19" x14ac:dyDescent="0.2">
      <c r="A12" s="311">
        <v>6</v>
      </c>
      <c r="B12" s="116"/>
      <c r="C12" s="71"/>
      <c r="D12" s="366">
        <v>14142</v>
      </c>
      <c r="E12" s="366">
        <v>63118015</v>
      </c>
      <c r="F12" s="347" t="s">
        <v>859</v>
      </c>
      <c r="G12" s="476" t="s">
        <v>156</v>
      </c>
      <c r="H12" s="368">
        <v>10</v>
      </c>
      <c r="I12" s="468">
        <v>14410</v>
      </c>
      <c r="J12" s="472">
        <f t="shared" si="0"/>
        <v>38446.33</v>
      </c>
      <c r="K12" s="313"/>
      <c r="L12" s="246"/>
      <c r="M12" s="246">
        <v>38446.33</v>
      </c>
      <c r="N12" s="246"/>
      <c r="O12" s="246"/>
      <c r="P12" s="381" t="s">
        <v>864</v>
      </c>
    </row>
    <row r="13" spans="1:19" x14ac:dyDescent="0.2">
      <c r="A13" s="311">
        <v>7</v>
      </c>
      <c r="B13" s="116"/>
      <c r="C13" s="71"/>
      <c r="D13" s="366">
        <v>14108</v>
      </c>
      <c r="E13" s="366">
        <v>63118015</v>
      </c>
      <c r="F13" s="347" t="s">
        <v>859</v>
      </c>
      <c r="G13" s="476" t="s">
        <v>865</v>
      </c>
      <c r="H13" s="368">
        <v>10</v>
      </c>
      <c r="I13" s="468">
        <v>34000</v>
      </c>
      <c r="J13" s="472">
        <f t="shared" si="0"/>
        <v>9806.52</v>
      </c>
      <c r="K13" s="313"/>
      <c r="L13" s="246"/>
      <c r="M13" s="246"/>
      <c r="N13" s="246"/>
      <c r="O13" s="246">
        <v>9806.52</v>
      </c>
      <c r="P13" s="381" t="s">
        <v>864</v>
      </c>
    </row>
    <row r="14" spans="1:19" x14ac:dyDescent="0.2">
      <c r="A14" s="311">
        <v>8</v>
      </c>
      <c r="B14" s="116"/>
      <c r="C14" s="71"/>
      <c r="D14" s="366">
        <v>14108</v>
      </c>
      <c r="E14" s="366">
        <v>63118015</v>
      </c>
      <c r="F14" s="347" t="s">
        <v>859</v>
      </c>
      <c r="G14" s="476" t="s">
        <v>865</v>
      </c>
      <c r="H14" s="368">
        <v>10</v>
      </c>
      <c r="I14" s="468">
        <v>34000</v>
      </c>
      <c r="J14" s="472">
        <f t="shared" si="0"/>
        <v>100000</v>
      </c>
      <c r="K14" s="313"/>
      <c r="L14" s="246"/>
      <c r="M14" s="246"/>
      <c r="N14" s="246"/>
      <c r="O14" s="246">
        <v>100000</v>
      </c>
      <c r="P14" s="381" t="s">
        <v>864</v>
      </c>
    </row>
    <row r="15" spans="1:19" x14ac:dyDescent="0.2">
      <c r="A15" s="311">
        <v>9</v>
      </c>
      <c r="B15" s="116"/>
      <c r="C15" s="71"/>
      <c r="D15" s="366">
        <v>14108</v>
      </c>
      <c r="E15" s="366">
        <v>63118015</v>
      </c>
      <c r="F15" s="347" t="s">
        <v>859</v>
      </c>
      <c r="G15" s="476" t="s">
        <v>865</v>
      </c>
      <c r="H15" s="368">
        <v>10</v>
      </c>
      <c r="I15" s="468">
        <v>34000</v>
      </c>
      <c r="J15" s="472">
        <f t="shared" si="0"/>
        <v>80000</v>
      </c>
      <c r="K15" s="313"/>
      <c r="L15" s="246"/>
      <c r="M15" s="246"/>
      <c r="N15" s="246"/>
      <c r="O15" s="246">
        <v>80000</v>
      </c>
      <c r="P15" s="381" t="s">
        <v>864</v>
      </c>
    </row>
    <row r="16" spans="1:19" x14ac:dyDescent="0.2">
      <c r="A16" s="311">
        <v>10</v>
      </c>
      <c r="B16" s="116"/>
      <c r="C16" s="71"/>
      <c r="D16" s="366">
        <v>14108</v>
      </c>
      <c r="E16" s="366">
        <v>63118015</v>
      </c>
      <c r="F16" s="347" t="s">
        <v>859</v>
      </c>
      <c r="G16" s="476" t="s">
        <v>865</v>
      </c>
      <c r="H16" s="368">
        <v>10</v>
      </c>
      <c r="I16" s="468">
        <v>34000</v>
      </c>
      <c r="J16" s="472">
        <f t="shared" si="0"/>
        <v>60000</v>
      </c>
      <c r="K16" s="313"/>
      <c r="L16" s="246"/>
      <c r="M16" s="246"/>
      <c r="N16" s="246"/>
      <c r="O16" s="246">
        <v>60000</v>
      </c>
      <c r="P16" s="381" t="s">
        <v>864</v>
      </c>
    </row>
    <row r="17" spans="1:16" x14ac:dyDescent="0.2">
      <c r="A17" s="311">
        <v>11</v>
      </c>
      <c r="B17" s="116"/>
      <c r="C17" s="71"/>
      <c r="D17" s="366">
        <v>14108</v>
      </c>
      <c r="E17" s="366">
        <v>63118015</v>
      </c>
      <c r="F17" s="347" t="s">
        <v>859</v>
      </c>
      <c r="G17" s="476" t="s">
        <v>865</v>
      </c>
      <c r="H17" s="368">
        <v>10</v>
      </c>
      <c r="I17" s="468">
        <v>34000</v>
      </c>
      <c r="J17" s="472">
        <f t="shared" si="0"/>
        <v>50000</v>
      </c>
      <c r="K17" s="313"/>
      <c r="L17" s="246"/>
      <c r="M17" s="246"/>
      <c r="N17" s="246"/>
      <c r="O17" s="246">
        <v>50000</v>
      </c>
      <c r="P17" s="381" t="s">
        <v>864</v>
      </c>
    </row>
    <row r="18" spans="1:16" x14ac:dyDescent="0.2">
      <c r="A18" s="311">
        <v>12</v>
      </c>
      <c r="B18" s="116"/>
      <c r="C18" s="71"/>
      <c r="D18" s="366">
        <v>14108</v>
      </c>
      <c r="E18" s="366">
        <v>63118015</v>
      </c>
      <c r="F18" s="347" t="s">
        <v>859</v>
      </c>
      <c r="G18" s="476" t="s">
        <v>865</v>
      </c>
      <c r="H18" s="368">
        <v>10</v>
      </c>
      <c r="I18" s="468">
        <v>34000</v>
      </c>
      <c r="J18" s="472">
        <f t="shared" si="0"/>
        <v>100000</v>
      </c>
      <c r="K18" s="313"/>
      <c r="L18" s="246"/>
      <c r="M18" s="246"/>
      <c r="N18" s="246"/>
      <c r="O18" s="246">
        <v>100000</v>
      </c>
      <c r="P18" s="381" t="s">
        <v>864</v>
      </c>
    </row>
    <row r="19" spans="1:16" x14ac:dyDescent="0.2">
      <c r="A19" s="311">
        <v>13</v>
      </c>
      <c r="B19" s="116"/>
      <c r="C19" s="71"/>
      <c r="D19" s="366">
        <v>14108</v>
      </c>
      <c r="E19" s="366">
        <v>63118015</v>
      </c>
      <c r="F19" s="347" t="s">
        <v>859</v>
      </c>
      <c r="G19" s="476" t="s">
        <v>865</v>
      </c>
      <c r="H19" s="368">
        <v>10</v>
      </c>
      <c r="I19" s="468">
        <v>34000</v>
      </c>
      <c r="J19" s="472">
        <f t="shared" si="0"/>
        <v>70000</v>
      </c>
      <c r="K19" s="313"/>
      <c r="L19" s="246"/>
      <c r="M19" s="246"/>
      <c r="N19" s="246"/>
      <c r="O19" s="246">
        <v>70000</v>
      </c>
      <c r="P19" s="381" t="s">
        <v>864</v>
      </c>
    </row>
    <row r="20" spans="1:16" x14ac:dyDescent="0.2">
      <c r="A20" s="311">
        <v>14</v>
      </c>
      <c r="B20" s="116"/>
      <c r="C20" s="71"/>
      <c r="D20" s="366">
        <v>14108</v>
      </c>
      <c r="E20" s="366">
        <v>63118015</v>
      </c>
      <c r="F20" s="347" t="s">
        <v>859</v>
      </c>
      <c r="G20" s="476" t="s">
        <v>865</v>
      </c>
      <c r="H20" s="368">
        <v>10</v>
      </c>
      <c r="I20" s="468">
        <v>34000</v>
      </c>
      <c r="J20" s="472">
        <f t="shared" si="0"/>
        <v>175000</v>
      </c>
      <c r="K20" s="313"/>
      <c r="L20" s="246"/>
      <c r="M20" s="246"/>
      <c r="N20" s="246"/>
      <c r="O20" s="246">
        <v>175000</v>
      </c>
      <c r="P20" s="381" t="s">
        <v>864</v>
      </c>
    </row>
    <row r="21" spans="1:16" x14ac:dyDescent="0.2">
      <c r="A21" s="311">
        <v>15</v>
      </c>
      <c r="B21" s="116"/>
      <c r="C21" s="71"/>
      <c r="D21" s="366">
        <v>14108</v>
      </c>
      <c r="E21" s="366">
        <v>63118015</v>
      </c>
      <c r="F21" s="347" t="s">
        <v>859</v>
      </c>
      <c r="G21" s="476" t="s">
        <v>865</v>
      </c>
      <c r="H21" s="368">
        <v>10</v>
      </c>
      <c r="I21" s="468">
        <v>34000</v>
      </c>
      <c r="J21" s="472">
        <f t="shared" si="0"/>
        <v>100000</v>
      </c>
      <c r="K21" s="313"/>
      <c r="L21" s="246"/>
      <c r="M21" s="246"/>
      <c r="N21" s="246"/>
      <c r="O21" s="246">
        <v>100000</v>
      </c>
      <c r="P21" s="381" t="s">
        <v>864</v>
      </c>
    </row>
    <row r="22" spans="1:16" x14ac:dyDescent="0.2">
      <c r="A22" s="311">
        <v>16</v>
      </c>
      <c r="B22" s="116"/>
      <c r="C22" s="71"/>
      <c r="D22" s="366">
        <v>14108</v>
      </c>
      <c r="E22" s="366">
        <v>63118015</v>
      </c>
      <c r="F22" s="347" t="s">
        <v>859</v>
      </c>
      <c r="G22" s="476" t="s">
        <v>865</v>
      </c>
      <c r="H22" s="368">
        <v>10</v>
      </c>
      <c r="I22" s="468">
        <v>34000</v>
      </c>
      <c r="J22" s="472">
        <f t="shared" si="0"/>
        <v>50000</v>
      </c>
      <c r="K22" s="313"/>
      <c r="L22" s="246"/>
      <c r="M22" s="246"/>
      <c r="N22" s="246"/>
      <c r="O22" s="246">
        <v>50000</v>
      </c>
      <c r="P22" s="381" t="s">
        <v>864</v>
      </c>
    </row>
    <row r="23" spans="1:16" x14ac:dyDescent="0.2">
      <c r="A23" s="311">
        <v>17</v>
      </c>
      <c r="B23" s="116"/>
      <c r="C23" s="71"/>
      <c r="D23" s="366">
        <v>14108</v>
      </c>
      <c r="E23" s="366">
        <v>63118015</v>
      </c>
      <c r="F23" s="347" t="s">
        <v>859</v>
      </c>
      <c r="G23" s="476" t="s">
        <v>865</v>
      </c>
      <c r="H23" s="368">
        <v>10</v>
      </c>
      <c r="I23" s="468">
        <v>34000</v>
      </c>
      <c r="J23" s="472">
        <f t="shared" si="0"/>
        <v>100000</v>
      </c>
      <c r="K23" s="313"/>
      <c r="L23" s="246"/>
      <c r="M23" s="246"/>
      <c r="N23" s="246"/>
      <c r="O23" s="246">
        <v>100000</v>
      </c>
      <c r="P23" s="381" t="s">
        <v>864</v>
      </c>
    </row>
    <row r="24" spans="1:16" x14ac:dyDescent="0.2">
      <c r="A24" s="311">
        <v>18</v>
      </c>
      <c r="B24" s="116"/>
      <c r="C24" s="71"/>
      <c r="D24" s="366">
        <v>14108</v>
      </c>
      <c r="E24" s="366">
        <v>63118015</v>
      </c>
      <c r="F24" s="347" t="s">
        <v>859</v>
      </c>
      <c r="G24" s="476" t="s">
        <v>865</v>
      </c>
      <c r="H24" s="368">
        <v>10</v>
      </c>
      <c r="I24" s="468">
        <v>34000</v>
      </c>
      <c r="J24" s="472">
        <f t="shared" si="0"/>
        <v>30000</v>
      </c>
      <c r="K24" s="313"/>
      <c r="L24" s="246"/>
      <c r="M24" s="246"/>
      <c r="N24" s="246"/>
      <c r="O24" s="246">
        <v>30000</v>
      </c>
      <c r="P24" s="381" t="s">
        <v>864</v>
      </c>
    </row>
    <row r="25" spans="1:16" x14ac:dyDescent="0.2">
      <c r="A25" s="311">
        <v>19</v>
      </c>
      <c r="B25" s="116"/>
      <c r="C25" s="71"/>
      <c r="D25" s="366">
        <v>14164</v>
      </c>
      <c r="E25" s="366">
        <v>63118015</v>
      </c>
      <c r="F25" s="347" t="s">
        <v>859</v>
      </c>
      <c r="G25" s="476" t="s">
        <v>156</v>
      </c>
      <c r="H25" s="368">
        <v>10</v>
      </c>
      <c r="I25" s="468">
        <v>34000</v>
      </c>
      <c r="J25" s="472">
        <f t="shared" si="0"/>
        <v>37635.03</v>
      </c>
      <c r="K25" s="313"/>
      <c r="L25" s="246"/>
      <c r="M25" s="246"/>
      <c r="N25" s="246"/>
      <c r="O25" s="246">
        <v>37635.03</v>
      </c>
      <c r="P25" s="381" t="s">
        <v>866</v>
      </c>
    </row>
    <row r="26" spans="1:16" x14ac:dyDescent="0.2">
      <c r="A26" s="311">
        <v>20</v>
      </c>
      <c r="B26" s="116"/>
      <c r="C26" s="71"/>
      <c r="D26" s="366">
        <v>14164</v>
      </c>
      <c r="E26" s="366">
        <v>63118015</v>
      </c>
      <c r="F26" s="347" t="s">
        <v>859</v>
      </c>
      <c r="G26" s="476" t="s">
        <v>156</v>
      </c>
      <c r="H26" s="368">
        <v>10</v>
      </c>
      <c r="I26" s="468">
        <v>34000</v>
      </c>
      <c r="J26" s="472">
        <f t="shared" si="0"/>
        <v>200000</v>
      </c>
      <c r="K26" s="313"/>
      <c r="L26" s="246"/>
      <c r="M26" s="246"/>
      <c r="N26" s="246"/>
      <c r="O26" s="246">
        <v>200000</v>
      </c>
      <c r="P26" s="381" t="s">
        <v>866</v>
      </c>
    </row>
    <row r="27" spans="1:16" x14ac:dyDescent="0.2">
      <c r="A27" s="311">
        <v>21</v>
      </c>
      <c r="B27" s="116"/>
      <c r="C27" s="71"/>
      <c r="D27" s="366">
        <v>14164</v>
      </c>
      <c r="E27" s="366">
        <v>63118015</v>
      </c>
      <c r="F27" s="347" t="s">
        <v>859</v>
      </c>
      <c r="G27" s="476" t="s">
        <v>156</v>
      </c>
      <c r="H27" s="368">
        <v>10</v>
      </c>
      <c r="I27" s="468">
        <v>34000</v>
      </c>
      <c r="J27" s="472">
        <f t="shared" si="0"/>
        <v>200000</v>
      </c>
      <c r="K27" s="313"/>
      <c r="L27" s="246"/>
      <c r="M27" s="246"/>
      <c r="N27" s="246"/>
      <c r="O27" s="246">
        <v>200000</v>
      </c>
      <c r="P27" s="381" t="s">
        <v>866</v>
      </c>
    </row>
    <row r="28" spans="1:16" x14ac:dyDescent="0.2">
      <c r="A28" s="311">
        <v>22</v>
      </c>
      <c r="B28" s="116"/>
      <c r="C28" s="71"/>
      <c r="D28" s="366">
        <v>14181</v>
      </c>
      <c r="E28" s="366">
        <v>63118015</v>
      </c>
      <c r="F28" s="347" t="s">
        <v>859</v>
      </c>
      <c r="G28" s="476" t="s">
        <v>156</v>
      </c>
      <c r="H28" s="368">
        <v>10</v>
      </c>
      <c r="I28" s="468">
        <v>34000</v>
      </c>
      <c r="J28" s="472">
        <f t="shared" si="0"/>
        <v>32929.730000000003</v>
      </c>
      <c r="K28" s="313"/>
      <c r="L28" s="246"/>
      <c r="M28" s="246"/>
      <c r="N28" s="246"/>
      <c r="O28" s="246">
        <v>32929.730000000003</v>
      </c>
      <c r="P28" s="381" t="s">
        <v>867</v>
      </c>
    </row>
    <row r="29" spans="1:16" x14ac:dyDescent="0.2">
      <c r="A29" s="311">
        <v>23</v>
      </c>
      <c r="B29" s="116"/>
      <c r="C29" s="71"/>
      <c r="D29" s="366">
        <v>14181</v>
      </c>
      <c r="E29" s="366">
        <v>63118015</v>
      </c>
      <c r="F29" s="347" t="s">
        <v>859</v>
      </c>
      <c r="G29" s="476" t="s">
        <v>156</v>
      </c>
      <c r="H29" s="368">
        <v>10</v>
      </c>
      <c r="I29" s="468">
        <v>34000</v>
      </c>
      <c r="J29" s="472">
        <f t="shared" si="0"/>
        <v>100000</v>
      </c>
      <c r="K29" s="313"/>
      <c r="L29" s="246"/>
      <c r="M29" s="246"/>
      <c r="N29" s="246"/>
      <c r="O29" s="246">
        <v>100000</v>
      </c>
      <c r="P29" s="381" t="s">
        <v>867</v>
      </c>
    </row>
    <row r="30" spans="1:16" x14ac:dyDescent="0.2">
      <c r="A30" s="311">
        <v>24</v>
      </c>
      <c r="B30" s="116"/>
      <c r="C30" s="71"/>
      <c r="D30" s="366">
        <v>14181</v>
      </c>
      <c r="E30" s="366">
        <v>63118015</v>
      </c>
      <c r="F30" s="347" t="s">
        <v>859</v>
      </c>
      <c r="G30" s="476" t="s">
        <v>156</v>
      </c>
      <c r="H30" s="368">
        <v>21</v>
      </c>
      <c r="I30" s="468">
        <v>34000</v>
      </c>
      <c r="J30" s="472">
        <f t="shared" si="0"/>
        <v>39000</v>
      </c>
      <c r="K30" s="313"/>
      <c r="L30" s="246"/>
      <c r="M30" s="246"/>
      <c r="N30" s="246"/>
      <c r="O30" s="246">
        <v>39000</v>
      </c>
      <c r="P30" s="381" t="s">
        <v>867</v>
      </c>
    </row>
    <row r="31" spans="1:16" x14ac:dyDescent="0.2">
      <c r="A31" s="311">
        <v>25</v>
      </c>
      <c r="B31" s="110" t="s">
        <v>128</v>
      </c>
      <c r="C31" s="311" t="s">
        <v>122</v>
      </c>
      <c r="D31" s="80">
        <v>17563</v>
      </c>
      <c r="E31" s="80">
        <v>63118015</v>
      </c>
      <c r="F31" s="38" t="s">
        <v>129</v>
      </c>
      <c r="G31" s="77" t="s">
        <v>130</v>
      </c>
      <c r="H31" s="48">
        <v>10</v>
      </c>
      <c r="I31" s="51">
        <v>13210</v>
      </c>
      <c r="J31" s="227">
        <f t="shared" si="0"/>
        <v>18991.37</v>
      </c>
      <c r="K31" s="325"/>
      <c r="L31" s="189">
        <v>18991.37</v>
      </c>
      <c r="M31" s="189"/>
      <c r="N31" s="189"/>
      <c r="O31" s="189"/>
      <c r="P31" s="299" t="s">
        <v>131</v>
      </c>
    </row>
    <row r="32" spans="1:16" x14ac:dyDescent="0.2">
      <c r="A32" s="311">
        <v>26</v>
      </c>
      <c r="B32" s="110" t="s">
        <v>150</v>
      </c>
      <c r="C32" s="311" t="s">
        <v>151</v>
      </c>
      <c r="D32" s="80">
        <v>18380</v>
      </c>
      <c r="E32" s="80">
        <v>63118015</v>
      </c>
      <c r="F32" s="38" t="s">
        <v>152</v>
      </c>
      <c r="G32" s="77" t="s">
        <v>153</v>
      </c>
      <c r="H32" s="48">
        <v>10</v>
      </c>
      <c r="I32" s="51">
        <v>31123</v>
      </c>
      <c r="J32" s="227">
        <f t="shared" ref="J32:J33" si="1">SUM(K32+L32+M32+N32+O32)</f>
        <v>15249</v>
      </c>
      <c r="K32" s="325"/>
      <c r="L32" s="189"/>
      <c r="M32" s="189"/>
      <c r="N32" s="189"/>
      <c r="O32" s="189">
        <v>15249</v>
      </c>
      <c r="P32" s="299" t="s">
        <v>154</v>
      </c>
    </row>
    <row r="33" spans="1:16" x14ac:dyDescent="0.2">
      <c r="A33" s="311">
        <v>27</v>
      </c>
      <c r="B33" s="107" t="s">
        <v>155</v>
      </c>
      <c r="C33" s="69" t="s">
        <v>151</v>
      </c>
      <c r="D33" s="40">
        <v>18420</v>
      </c>
      <c r="E33" s="80">
        <v>63118015</v>
      </c>
      <c r="F33" s="38" t="s">
        <v>152</v>
      </c>
      <c r="G33" s="77" t="s">
        <v>153</v>
      </c>
      <c r="H33" s="48">
        <v>10</v>
      </c>
      <c r="I33" s="51">
        <v>31123</v>
      </c>
      <c r="J33" s="227">
        <f t="shared" si="1"/>
        <v>17000</v>
      </c>
      <c r="K33" s="325"/>
      <c r="L33" s="189"/>
      <c r="M33" s="189"/>
      <c r="N33" s="189"/>
      <c r="O33" s="189">
        <v>17000</v>
      </c>
      <c r="P33" s="299" t="s">
        <v>154</v>
      </c>
    </row>
    <row r="34" spans="1:16" x14ac:dyDescent="0.2">
      <c r="A34" s="311">
        <v>28</v>
      </c>
      <c r="B34" s="92" t="s">
        <v>180</v>
      </c>
      <c r="C34" s="72" t="s">
        <v>181</v>
      </c>
      <c r="D34" s="80">
        <v>19446</v>
      </c>
      <c r="E34" s="80">
        <v>63118015</v>
      </c>
      <c r="F34" s="38" t="s">
        <v>170</v>
      </c>
      <c r="G34" s="77" t="s">
        <v>160</v>
      </c>
      <c r="H34" s="48">
        <v>10</v>
      </c>
      <c r="I34" s="51">
        <v>13640</v>
      </c>
      <c r="J34" s="227">
        <f t="shared" si="0"/>
        <v>775.5</v>
      </c>
      <c r="K34" s="325"/>
      <c r="L34" s="189"/>
      <c r="M34" s="189">
        <v>775.5</v>
      </c>
      <c r="N34" s="189"/>
      <c r="O34" s="189"/>
      <c r="P34" s="299" t="s">
        <v>161</v>
      </c>
    </row>
    <row r="35" spans="1:16" x14ac:dyDescent="0.2">
      <c r="A35" s="311">
        <v>29</v>
      </c>
      <c r="B35" s="92" t="s">
        <v>182</v>
      </c>
      <c r="C35" s="72" t="s">
        <v>159</v>
      </c>
      <c r="D35" s="80">
        <v>19612</v>
      </c>
      <c r="E35" s="80">
        <v>63118015</v>
      </c>
      <c r="F35" s="38" t="s">
        <v>170</v>
      </c>
      <c r="G35" s="77" t="s">
        <v>160</v>
      </c>
      <c r="H35" s="48">
        <v>10</v>
      </c>
      <c r="I35" s="51">
        <v>13640</v>
      </c>
      <c r="J35" s="227">
        <f t="shared" ref="J35:J36" si="2">SUM(K35+L35+M35+N35+O35)</f>
        <v>4281.5</v>
      </c>
      <c r="K35" s="325"/>
      <c r="L35" s="189"/>
      <c r="M35" s="189">
        <v>4281.5</v>
      </c>
      <c r="N35" s="189"/>
      <c r="O35" s="189"/>
      <c r="P35" s="299" t="s">
        <v>161</v>
      </c>
    </row>
    <row r="36" spans="1:16" x14ac:dyDescent="0.2">
      <c r="A36" s="311">
        <v>30</v>
      </c>
      <c r="B36" s="428" t="s">
        <v>204</v>
      </c>
      <c r="C36" s="343" t="s">
        <v>202</v>
      </c>
      <c r="D36" s="101">
        <v>20435</v>
      </c>
      <c r="E36" s="80">
        <v>63118275</v>
      </c>
      <c r="F36" s="37" t="s">
        <v>170</v>
      </c>
      <c r="G36" s="77" t="s">
        <v>113</v>
      </c>
      <c r="H36" s="48">
        <v>10</v>
      </c>
      <c r="I36" s="51">
        <v>13445</v>
      </c>
      <c r="J36" s="227">
        <f t="shared" si="2"/>
        <v>406.5</v>
      </c>
      <c r="K36" s="325"/>
      <c r="L36" s="189"/>
      <c r="M36" s="189">
        <v>406.5</v>
      </c>
      <c r="N36" s="189"/>
      <c r="O36" s="189"/>
      <c r="P36" s="110" t="s">
        <v>205</v>
      </c>
    </row>
    <row r="37" spans="1:16" x14ac:dyDescent="0.2">
      <c r="A37" s="311">
        <v>31</v>
      </c>
      <c r="B37" s="428" t="s">
        <v>204</v>
      </c>
      <c r="C37" s="343" t="s">
        <v>202</v>
      </c>
      <c r="D37" s="101">
        <v>20435</v>
      </c>
      <c r="E37" s="80">
        <v>63118275</v>
      </c>
      <c r="F37" s="37" t="s">
        <v>170</v>
      </c>
      <c r="G37" s="77" t="s">
        <v>113</v>
      </c>
      <c r="H37" s="48">
        <v>10</v>
      </c>
      <c r="I37" s="51">
        <v>13445</v>
      </c>
      <c r="J37" s="227">
        <f t="shared" ref="J37" si="3">SUM(K37+L37+M37+N37+O37)</f>
        <v>406.5</v>
      </c>
      <c r="K37" s="325"/>
      <c r="L37" s="189"/>
      <c r="M37" s="189">
        <v>406.5</v>
      </c>
      <c r="N37" s="189"/>
      <c r="O37" s="189"/>
      <c r="P37" s="110" t="s">
        <v>205</v>
      </c>
    </row>
    <row r="38" spans="1:16" x14ac:dyDescent="0.2">
      <c r="A38" s="311">
        <v>32</v>
      </c>
      <c r="B38" s="428" t="s">
        <v>206</v>
      </c>
      <c r="C38" s="343" t="s">
        <v>202</v>
      </c>
      <c r="D38" s="101">
        <v>20459</v>
      </c>
      <c r="E38" s="80">
        <v>63118275</v>
      </c>
      <c r="F38" s="37" t="s">
        <v>170</v>
      </c>
      <c r="G38" s="77" t="s">
        <v>113</v>
      </c>
      <c r="H38" s="48">
        <v>10</v>
      </c>
      <c r="I38" s="51">
        <v>13445</v>
      </c>
      <c r="J38" s="227">
        <f t="shared" ref="J38" si="4">SUM(K38+L38+M38+N38+O38)</f>
        <v>406.5</v>
      </c>
      <c r="K38" s="325"/>
      <c r="L38" s="189"/>
      <c r="M38" s="189">
        <v>406.5</v>
      </c>
      <c r="N38" s="189"/>
      <c r="O38" s="189"/>
      <c r="P38" s="110" t="s">
        <v>207</v>
      </c>
    </row>
    <row r="39" spans="1:16" x14ac:dyDescent="0.2">
      <c r="A39" s="311">
        <v>33</v>
      </c>
      <c r="B39" s="428" t="s">
        <v>206</v>
      </c>
      <c r="C39" s="343" t="s">
        <v>202</v>
      </c>
      <c r="D39" s="101">
        <v>20459</v>
      </c>
      <c r="E39" s="80">
        <v>63118275</v>
      </c>
      <c r="F39" s="37" t="s">
        <v>170</v>
      </c>
      <c r="G39" s="77" t="s">
        <v>113</v>
      </c>
      <c r="H39" s="48">
        <v>10</v>
      </c>
      <c r="I39" s="51">
        <v>13445</v>
      </c>
      <c r="J39" s="227">
        <f t="shared" ref="J39:J40" si="5">SUM(K39+L39+M39+N39+O39)</f>
        <v>406.5</v>
      </c>
      <c r="K39" s="325"/>
      <c r="L39" s="189"/>
      <c r="M39" s="189">
        <v>406.5</v>
      </c>
      <c r="N39" s="189"/>
      <c r="O39" s="189"/>
      <c r="P39" s="110" t="s">
        <v>207</v>
      </c>
    </row>
    <row r="40" spans="1:16" x14ac:dyDescent="0.2">
      <c r="A40" s="311">
        <v>34</v>
      </c>
      <c r="B40" s="276" t="s">
        <v>221</v>
      </c>
      <c r="C40" s="34" t="s">
        <v>222</v>
      </c>
      <c r="D40" s="40">
        <v>20958</v>
      </c>
      <c r="E40" s="80">
        <v>63118275</v>
      </c>
      <c r="F40" s="37" t="s">
        <v>216</v>
      </c>
      <c r="G40" s="77" t="s">
        <v>113</v>
      </c>
      <c r="H40" s="48">
        <v>10</v>
      </c>
      <c r="I40" s="51">
        <v>13445</v>
      </c>
      <c r="J40" s="227">
        <f t="shared" si="5"/>
        <v>362.8</v>
      </c>
      <c r="K40" s="325"/>
      <c r="L40" s="189"/>
      <c r="M40" s="189">
        <v>362.8</v>
      </c>
      <c r="N40" s="189"/>
      <c r="O40" s="189"/>
      <c r="P40" s="110" t="s">
        <v>220</v>
      </c>
    </row>
    <row r="41" spans="1:16" x14ac:dyDescent="0.2">
      <c r="A41" s="311">
        <v>35</v>
      </c>
      <c r="B41" s="92" t="s">
        <v>214</v>
      </c>
      <c r="C41" s="72" t="s">
        <v>215</v>
      </c>
      <c r="D41" s="80">
        <v>20986</v>
      </c>
      <c r="E41" s="80">
        <v>63118015</v>
      </c>
      <c r="F41" s="37" t="s">
        <v>216</v>
      </c>
      <c r="G41" s="77" t="s">
        <v>113</v>
      </c>
      <c r="H41" s="48">
        <v>10</v>
      </c>
      <c r="I41" s="51">
        <v>13445</v>
      </c>
      <c r="J41" s="227">
        <f t="shared" ref="J41:J46" si="6">SUM(K41+L41+M41+N41+O41)</f>
        <v>449.7</v>
      </c>
      <c r="K41" s="325"/>
      <c r="L41" s="189"/>
      <c r="M41" s="189">
        <v>449.7</v>
      </c>
      <c r="N41" s="189"/>
      <c r="O41" s="189"/>
      <c r="P41" s="110" t="s">
        <v>213</v>
      </c>
    </row>
    <row r="42" spans="1:16" x14ac:dyDescent="0.2">
      <c r="A42" s="311">
        <v>36</v>
      </c>
      <c r="B42" s="92" t="s">
        <v>214</v>
      </c>
      <c r="C42" s="72" t="s">
        <v>215</v>
      </c>
      <c r="D42" s="76">
        <v>209.86</v>
      </c>
      <c r="E42" s="80">
        <v>63118015</v>
      </c>
      <c r="F42" s="37" t="s">
        <v>216</v>
      </c>
      <c r="G42" s="77" t="s">
        <v>113</v>
      </c>
      <c r="H42" s="48">
        <v>10</v>
      </c>
      <c r="I42" s="51">
        <v>13445</v>
      </c>
      <c r="J42" s="227">
        <f t="shared" si="6"/>
        <v>449.7</v>
      </c>
      <c r="K42" s="325"/>
      <c r="L42" s="189"/>
      <c r="M42" s="189">
        <v>449.7</v>
      </c>
      <c r="N42" s="189"/>
      <c r="O42" s="189"/>
      <c r="P42" s="110" t="s">
        <v>213</v>
      </c>
    </row>
    <row r="43" spans="1:16" x14ac:dyDescent="0.2">
      <c r="A43" s="311">
        <v>37</v>
      </c>
      <c r="B43" s="92" t="s">
        <v>214</v>
      </c>
      <c r="C43" s="72" t="s">
        <v>215</v>
      </c>
      <c r="D43" s="80">
        <v>20986</v>
      </c>
      <c r="E43" s="80">
        <v>63118015</v>
      </c>
      <c r="F43" s="37" t="s">
        <v>216</v>
      </c>
      <c r="G43" s="77" t="s">
        <v>113</v>
      </c>
      <c r="H43" s="48">
        <v>10</v>
      </c>
      <c r="I43" s="51">
        <v>13445</v>
      </c>
      <c r="J43" s="227">
        <f t="shared" si="6"/>
        <v>449.7</v>
      </c>
      <c r="K43" s="325"/>
      <c r="L43" s="189"/>
      <c r="M43" s="189">
        <v>449.7</v>
      </c>
      <c r="N43" s="189"/>
      <c r="O43" s="189"/>
      <c r="P43" s="110" t="s">
        <v>213</v>
      </c>
    </row>
    <row r="44" spans="1:16" x14ac:dyDescent="0.2">
      <c r="A44" s="311">
        <v>38</v>
      </c>
      <c r="B44" s="110" t="s">
        <v>132</v>
      </c>
      <c r="C44" s="311" t="s">
        <v>121</v>
      </c>
      <c r="D44" s="80">
        <v>26003</v>
      </c>
      <c r="E44" s="80">
        <v>63118015</v>
      </c>
      <c r="F44" s="38" t="s">
        <v>366</v>
      </c>
      <c r="G44" s="77" t="s">
        <v>133</v>
      </c>
      <c r="H44" s="48">
        <v>10</v>
      </c>
      <c r="I44" s="51">
        <v>31230</v>
      </c>
      <c r="J44" s="227">
        <f t="shared" si="6"/>
        <v>100000</v>
      </c>
      <c r="K44" s="325"/>
      <c r="L44" s="189"/>
      <c r="M44" s="189"/>
      <c r="N44" s="189"/>
      <c r="O44" s="189">
        <v>100000</v>
      </c>
      <c r="P44" s="299" t="s">
        <v>134</v>
      </c>
    </row>
    <row r="45" spans="1:16" x14ac:dyDescent="0.2">
      <c r="A45" s="311">
        <v>39</v>
      </c>
      <c r="B45" s="116" t="s">
        <v>477</v>
      </c>
      <c r="C45" s="71" t="s">
        <v>478</v>
      </c>
      <c r="D45" s="106">
        <v>27750</v>
      </c>
      <c r="E45" s="80">
        <v>63118015</v>
      </c>
      <c r="F45" s="21" t="s">
        <v>409</v>
      </c>
      <c r="G45" s="83" t="s">
        <v>479</v>
      </c>
      <c r="H45" s="32">
        <v>10</v>
      </c>
      <c r="I45" s="33">
        <v>14310</v>
      </c>
      <c r="J45" s="227">
        <f t="shared" si="6"/>
        <v>266.8</v>
      </c>
      <c r="K45" s="201"/>
      <c r="L45" s="199"/>
      <c r="M45" s="193">
        <v>266.8</v>
      </c>
      <c r="N45" s="199"/>
      <c r="O45" s="199"/>
      <c r="P45" s="424" t="s">
        <v>480</v>
      </c>
    </row>
    <row r="46" spans="1:16" x14ac:dyDescent="0.2">
      <c r="A46" s="311">
        <v>40</v>
      </c>
      <c r="B46" s="271" t="s">
        <v>568</v>
      </c>
      <c r="C46" s="68" t="s">
        <v>330</v>
      </c>
      <c r="D46" s="40">
        <v>32328</v>
      </c>
      <c r="E46" s="80">
        <v>63118015</v>
      </c>
      <c r="F46" s="38" t="s">
        <v>509</v>
      </c>
      <c r="G46" s="38" t="s">
        <v>567</v>
      </c>
      <c r="H46" s="48">
        <v>10</v>
      </c>
      <c r="I46" s="33">
        <v>14310</v>
      </c>
      <c r="J46" s="228">
        <f t="shared" si="6"/>
        <v>788.4</v>
      </c>
      <c r="K46" s="392"/>
      <c r="L46" s="193"/>
      <c r="M46" s="192">
        <v>788.4</v>
      </c>
      <c r="N46" s="193"/>
      <c r="O46" s="193"/>
      <c r="P46" s="299" t="s">
        <v>566</v>
      </c>
    </row>
    <row r="47" spans="1:16" x14ac:dyDescent="0.2">
      <c r="A47" s="311">
        <v>41</v>
      </c>
      <c r="B47" s="276" t="s">
        <v>573</v>
      </c>
      <c r="C47" s="321" t="s">
        <v>397</v>
      </c>
      <c r="D47" s="40">
        <v>32365</v>
      </c>
      <c r="E47" s="80">
        <v>63118015</v>
      </c>
      <c r="F47" s="38" t="s">
        <v>509</v>
      </c>
      <c r="G47" s="77" t="s">
        <v>574</v>
      </c>
      <c r="H47" s="48">
        <v>10</v>
      </c>
      <c r="I47" s="51">
        <v>13220</v>
      </c>
      <c r="J47" s="227">
        <f t="shared" si="0"/>
        <v>14789.41</v>
      </c>
      <c r="K47" s="189"/>
      <c r="L47" s="189">
        <v>14789.41</v>
      </c>
      <c r="M47" s="192"/>
      <c r="N47" s="193"/>
      <c r="O47" s="193"/>
      <c r="P47" s="299" t="s">
        <v>575</v>
      </c>
    </row>
    <row r="48" spans="1:16" x14ac:dyDescent="0.2">
      <c r="A48" s="311">
        <v>42</v>
      </c>
      <c r="B48" s="276" t="s">
        <v>576</v>
      </c>
      <c r="C48" s="321" t="s">
        <v>397</v>
      </c>
      <c r="D48" s="40">
        <v>32395</v>
      </c>
      <c r="E48" s="80">
        <v>63118015</v>
      </c>
      <c r="F48" s="38" t="s">
        <v>509</v>
      </c>
      <c r="G48" s="77" t="s">
        <v>574</v>
      </c>
      <c r="H48" s="48">
        <v>10</v>
      </c>
      <c r="I48" s="51">
        <v>13220</v>
      </c>
      <c r="J48" s="227">
        <f t="shared" ref="J48" si="7">SUM(K48+L48+M48+N48+O48)</f>
        <v>1672.53</v>
      </c>
      <c r="K48" s="189"/>
      <c r="L48" s="189">
        <v>1672.53</v>
      </c>
      <c r="M48" s="192"/>
      <c r="N48" s="193"/>
      <c r="O48" s="193"/>
      <c r="P48" s="299" t="s">
        <v>575</v>
      </c>
    </row>
    <row r="49" spans="1:16" x14ac:dyDescent="0.2">
      <c r="A49" s="311">
        <v>43</v>
      </c>
      <c r="B49" s="276" t="s">
        <v>577</v>
      </c>
      <c r="C49" s="321" t="s">
        <v>397</v>
      </c>
      <c r="D49" s="40">
        <v>32415</v>
      </c>
      <c r="E49" s="80">
        <v>63118015</v>
      </c>
      <c r="F49" s="38" t="s">
        <v>509</v>
      </c>
      <c r="G49" s="77" t="s">
        <v>574</v>
      </c>
      <c r="H49" s="48">
        <v>10</v>
      </c>
      <c r="I49" s="51">
        <v>13220</v>
      </c>
      <c r="J49" s="227">
        <f t="shared" si="0"/>
        <v>282.13</v>
      </c>
      <c r="K49" s="191"/>
      <c r="L49" s="189">
        <v>282.13</v>
      </c>
      <c r="M49" s="192"/>
      <c r="N49" s="193"/>
      <c r="O49" s="193"/>
      <c r="P49" s="299" t="s">
        <v>575</v>
      </c>
    </row>
    <row r="50" spans="1:16" x14ac:dyDescent="0.2">
      <c r="A50" s="311">
        <v>44</v>
      </c>
      <c r="B50" s="276" t="s">
        <v>578</v>
      </c>
      <c r="C50" s="321" t="s">
        <v>397</v>
      </c>
      <c r="D50" s="40">
        <v>32424</v>
      </c>
      <c r="E50" s="80">
        <v>63118015</v>
      </c>
      <c r="F50" s="38" t="s">
        <v>509</v>
      </c>
      <c r="G50" s="77" t="s">
        <v>574</v>
      </c>
      <c r="H50" s="48">
        <v>10</v>
      </c>
      <c r="I50" s="51">
        <v>13220</v>
      </c>
      <c r="J50" s="227">
        <f t="shared" ref="J50:J65" si="8">SUM(K50+L50+M50+N50+O50)</f>
        <v>117.29</v>
      </c>
      <c r="K50" s="191"/>
      <c r="L50" s="189">
        <v>117.29</v>
      </c>
      <c r="M50" s="192"/>
      <c r="N50" s="193"/>
      <c r="O50" s="193"/>
      <c r="P50" s="299" t="s">
        <v>575</v>
      </c>
    </row>
    <row r="51" spans="1:16" x14ac:dyDescent="0.2">
      <c r="A51" s="311">
        <v>45</v>
      </c>
      <c r="B51" s="276" t="s">
        <v>589</v>
      </c>
      <c r="C51" s="321" t="s">
        <v>409</v>
      </c>
      <c r="D51" s="40">
        <v>32635</v>
      </c>
      <c r="E51" s="80">
        <v>63118015</v>
      </c>
      <c r="F51" s="38" t="s">
        <v>509</v>
      </c>
      <c r="G51" s="77" t="s">
        <v>590</v>
      </c>
      <c r="H51" s="48">
        <v>10</v>
      </c>
      <c r="I51" s="51">
        <v>13210</v>
      </c>
      <c r="J51" s="227">
        <f t="shared" si="8"/>
        <v>9451.8700000000008</v>
      </c>
      <c r="K51" s="189"/>
      <c r="L51" s="189">
        <v>9451.8700000000008</v>
      </c>
      <c r="M51" s="192"/>
      <c r="N51" s="193"/>
      <c r="O51" s="193"/>
      <c r="P51" s="299" t="s">
        <v>312</v>
      </c>
    </row>
    <row r="52" spans="1:16" x14ac:dyDescent="0.2">
      <c r="A52" s="311">
        <v>46</v>
      </c>
      <c r="B52" s="276"/>
      <c r="C52" s="321"/>
      <c r="D52" s="40"/>
      <c r="E52" s="80"/>
      <c r="F52" s="38" t="s">
        <v>626</v>
      </c>
      <c r="G52" s="282" t="s">
        <v>670</v>
      </c>
      <c r="H52" s="38">
        <v>10</v>
      </c>
      <c r="I52" s="38">
        <v>11110</v>
      </c>
      <c r="J52" s="227">
        <f t="shared" si="8"/>
        <v>6301.07</v>
      </c>
      <c r="K52" s="189">
        <v>6301.07</v>
      </c>
      <c r="L52" s="189"/>
      <c r="M52" s="192"/>
      <c r="N52" s="193"/>
      <c r="O52" s="193"/>
      <c r="P52" s="299"/>
    </row>
    <row r="53" spans="1:16" x14ac:dyDescent="0.2">
      <c r="A53" s="311">
        <v>47</v>
      </c>
      <c r="B53" s="276"/>
      <c r="C53" s="321"/>
      <c r="D53" s="40"/>
      <c r="E53" s="80"/>
      <c r="F53" s="38" t="s">
        <v>626</v>
      </c>
      <c r="G53" s="282" t="s">
        <v>671</v>
      </c>
      <c r="H53" s="38">
        <v>10</v>
      </c>
      <c r="I53" s="38">
        <v>11110</v>
      </c>
      <c r="J53" s="227">
        <f t="shared" si="8"/>
        <v>9782.2099999999991</v>
      </c>
      <c r="K53" s="189">
        <v>9782.2099999999991</v>
      </c>
      <c r="L53" s="189"/>
      <c r="M53" s="192"/>
      <c r="N53" s="193"/>
      <c r="O53" s="193"/>
      <c r="P53" s="299"/>
    </row>
    <row r="54" spans="1:16" x14ac:dyDescent="0.2">
      <c r="A54" s="311">
        <v>48</v>
      </c>
      <c r="B54" s="276" t="s">
        <v>636</v>
      </c>
      <c r="C54" s="68" t="s">
        <v>397</v>
      </c>
      <c r="D54" s="40">
        <v>42078</v>
      </c>
      <c r="E54" s="80">
        <v>63118015</v>
      </c>
      <c r="F54" s="38" t="s">
        <v>625</v>
      </c>
      <c r="G54" s="77" t="s">
        <v>550</v>
      </c>
      <c r="H54" s="48">
        <v>10</v>
      </c>
      <c r="I54" s="51">
        <v>13720</v>
      </c>
      <c r="J54" s="227">
        <f t="shared" si="8"/>
        <v>12507</v>
      </c>
      <c r="K54" s="189"/>
      <c r="L54" s="189"/>
      <c r="M54" s="192">
        <v>12507</v>
      </c>
      <c r="N54" s="193"/>
      <c r="O54" s="193"/>
      <c r="P54" s="299" t="s">
        <v>544</v>
      </c>
    </row>
    <row r="55" spans="1:16" x14ac:dyDescent="0.2">
      <c r="A55" s="311">
        <v>49</v>
      </c>
      <c r="B55" s="276" t="s">
        <v>673</v>
      </c>
      <c r="C55" s="68" t="s">
        <v>674</v>
      </c>
      <c r="D55" s="40">
        <v>43437</v>
      </c>
      <c r="E55" s="80">
        <v>63118275</v>
      </c>
      <c r="F55" s="38" t="s">
        <v>625</v>
      </c>
      <c r="G55" s="83" t="s">
        <v>653</v>
      </c>
      <c r="H55" s="32">
        <v>10</v>
      </c>
      <c r="I55" s="33">
        <v>14310</v>
      </c>
      <c r="J55" s="227">
        <f t="shared" si="8"/>
        <v>460</v>
      </c>
      <c r="K55" s="191"/>
      <c r="L55" s="189"/>
      <c r="M55" s="192">
        <v>460</v>
      </c>
      <c r="N55" s="193"/>
      <c r="O55" s="193"/>
      <c r="P55" s="299" t="s">
        <v>149</v>
      </c>
    </row>
    <row r="56" spans="1:16" x14ac:dyDescent="0.2">
      <c r="A56" s="311">
        <v>50</v>
      </c>
      <c r="B56" s="276" t="s">
        <v>682</v>
      </c>
      <c r="C56" s="72" t="s">
        <v>493</v>
      </c>
      <c r="D56" s="80">
        <v>43485</v>
      </c>
      <c r="E56" s="80">
        <v>63118015</v>
      </c>
      <c r="F56" s="38" t="s">
        <v>625</v>
      </c>
      <c r="G56" s="83" t="s">
        <v>653</v>
      </c>
      <c r="H56" s="32">
        <v>10</v>
      </c>
      <c r="I56" s="33">
        <v>14310</v>
      </c>
      <c r="J56" s="227">
        <f t="shared" si="8"/>
        <v>300.8</v>
      </c>
      <c r="K56" s="191"/>
      <c r="L56" s="189"/>
      <c r="M56" s="192">
        <v>300.8</v>
      </c>
      <c r="N56" s="193"/>
      <c r="O56" s="193"/>
      <c r="P56" s="110" t="s">
        <v>683</v>
      </c>
    </row>
    <row r="57" spans="1:16" x14ac:dyDescent="0.2">
      <c r="A57" s="311">
        <v>51</v>
      </c>
      <c r="B57" s="276" t="s">
        <v>684</v>
      </c>
      <c r="C57" s="72" t="s">
        <v>685</v>
      </c>
      <c r="D57" s="80">
        <v>43496</v>
      </c>
      <c r="E57" s="80">
        <v>63118015</v>
      </c>
      <c r="F57" s="38" t="s">
        <v>686</v>
      </c>
      <c r="G57" s="83" t="s">
        <v>687</v>
      </c>
      <c r="H57" s="32">
        <v>10</v>
      </c>
      <c r="I57" s="33">
        <v>14040</v>
      </c>
      <c r="J57" s="227">
        <f t="shared" si="8"/>
        <v>12457</v>
      </c>
      <c r="K57" s="191"/>
      <c r="L57" s="189"/>
      <c r="M57" s="192">
        <v>12457</v>
      </c>
      <c r="N57" s="193"/>
      <c r="O57" s="193"/>
      <c r="P57" s="110" t="s">
        <v>688</v>
      </c>
    </row>
    <row r="58" spans="1:16" x14ac:dyDescent="0.2">
      <c r="A58" s="311">
        <v>52</v>
      </c>
      <c r="B58" s="276" t="s">
        <v>689</v>
      </c>
      <c r="C58" s="72" t="s">
        <v>466</v>
      </c>
      <c r="D58" s="80">
        <v>43500</v>
      </c>
      <c r="E58" s="80">
        <v>63118275</v>
      </c>
      <c r="F58" s="38" t="s">
        <v>686</v>
      </c>
      <c r="G58" s="83" t="s">
        <v>286</v>
      </c>
      <c r="H58" s="32">
        <v>10</v>
      </c>
      <c r="I58" s="33">
        <v>13620</v>
      </c>
      <c r="J58" s="227">
        <f t="shared" si="8"/>
        <v>464.9</v>
      </c>
      <c r="K58" s="191"/>
      <c r="L58" s="189"/>
      <c r="M58" s="192">
        <v>464.9</v>
      </c>
      <c r="N58" s="193"/>
      <c r="O58" s="193"/>
      <c r="P58" s="110" t="s">
        <v>157</v>
      </c>
    </row>
    <row r="59" spans="1:16" ht="11.25" customHeight="1" x14ac:dyDescent="0.2">
      <c r="A59" s="311">
        <v>53</v>
      </c>
      <c r="B59" s="276" t="s">
        <v>709</v>
      </c>
      <c r="C59" s="72" t="s">
        <v>710</v>
      </c>
      <c r="D59" s="80">
        <v>44148</v>
      </c>
      <c r="E59" s="80">
        <v>63118015</v>
      </c>
      <c r="F59" s="38" t="s">
        <v>686</v>
      </c>
      <c r="G59" s="83" t="s">
        <v>711</v>
      </c>
      <c r="H59" s="32">
        <v>10</v>
      </c>
      <c r="I59" s="33">
        <v>14310</v>
      </c>
      <c r="J59" s="227">
        <f t="shared" si="8"/>
        <v>3200</v>
      </c>
      <c r="K59" s="191"/>
      <c r="L59" s="189"/>
      <c r="M59" s="192">
        <v>3200</v>
      </c>
      <c r="N59" s="193"/>
      <c r="O59" s="193"/>
      <c r="P59" s="110" t="s">
        <v>712</v>
      </c>
    </row>
    <row r="60" spans="1:16" ht="11.25" customHeight="1" x14ac:dyDescent="0.2">
      <c r="A60" s="311">
        <v>54</v>
      </c>
      <c r="B60" s="276" t="s">
        <v>713</v>
      </c>
      <c r="C60" s="72" t="s">
        <v>710</v>
      </c>
      <c r="D60" s="80">
        <v>44160</v>
      </c>
      <c r="E60" s="80">
        <v>63118015</v>
      </c>
      <c r="F60" s="38" t="s">
        <v>686</v>
      </c>
      <c r="G60" s="83" t="s">
        <v>711</v>
      </c>
      <c r="H60" s="32">
        <v>10</v>
      </c>
      <c r="I60" s="33">
        <v>14310</v>
      </c>
      <c r="J60" s="227">
        <f t="shared" ref="J60" si="9">SUM(K60+L60+M60+N60+O60)</f>
        <v>3315</v>
      </c>
      <c r="K60" s="191"/>
      <c r="L60" s="189"/>
      <c r="M60" s="192">
        <v>3315</v>
      </c>
      <c r="N60" s="193"/>
      <c r="O60" s="193"/>
      <c r="P60" s="110" t="s">
        <v>712</v>
      </c>
    </row>
    <row r="61" spans="1:16" ht="11.25" customHeight="1" x14ac:dyDescent="0.2">
      <c r="A61" s="311">
        <v>55</v>
      </c>
      <c r="B61" s="276" t="s">
        <v>732</v>
      </c>
      <c r="C61" s="72" t="s">
        <v>658</v>
      </c>
      <c r="D61" s="80">
        <v>45164</v>
      </c>
      <c r="E61" s="80">
        <v>63118015</v>
      </c>
      <c r="F61" s="38" t="s">
        <v>686</v>
      </c>
      <c r="G61" s="83" t="s">
        <v>733</v>
      </c>
      <c r="H61" s="32">
        <v>10</v>
      </c>
      <c r="I61" s="33">
        <v>14160</v>
      </c>
      <c r="J61" s="227">
        <f t="shared" si="8"/>
        <v>3823.84</v>
      </c>
      <c r="K61" s="191"/>
      <c r="L61" s="189"/>
      <c r="M61" s="192">
        <v>3823.84</v>
      </c>
      <c r="N61" s="193"/>
      <c r="O61" s="193"/>
      <c r="P61" s="110" t="s">
        <v>734</v>
      </c>
    </row>
    <row r="62" spans="1:16" ht="11.25" customHeight="1" x14ac:dyDescent="0.2">
      <c r="A62" s="311">
        <v>56</v>
      </c>
      <c r="B62" s="276" t="s">
        <v>741</v>
      </c>
      <c r="C62" s="72" t="s">
        <v>742</v>
      </c>
      <c r="D62" s="80">
        <v>45374</v>
      </c>
      <c r="E62" s="80">
        <v>63118015</v>
      </c>
      <c r="F62" s="38" t="s">
        <v>686</v>
      </c>
      <c r="G62" s="83" t="s">
        <v>743</v>
      </c>
      <c r="H62" s="32">
        <v>10</v>
      </c>
      <c r="I62" s="33">
        <v>13610</v>
      </c>
      <c r="J62" s="227">
        <f t="shared" si="8"/>
        <v>385</v>
      </c>
      <c r="K62" s="191"/>
      <c r="L62" s="189"/>
      <c r="M62" s="192">
        <v>385</v>
      </c>
      <c r="N62" s="193"/>
      <c r="O62" s="193"/>
      <c r="P62" s="110" t="s">
        <v>744</v>
      </c>
    </row>
    <row r="63" spans="1:16" ht="11.25" customHeight="1" x14ac:dyDescent="0.2">
      <c r="A63" s="311">
        <v>57</v>
      </c>
      <c r="B63" s="276" t="s">
        <v>745</v>
      </c>
      <c r="C63" s="72" t="s">
        <v>141</v>
      </c>
      <c r="D63" s="80">
        <v>45440</v>
      </c>
      <c r="E63" s="80">
        <v>63118015</v>
      </c>
      <c r="F63" s="38" t="s">
        <v>686</v>
      </c>
      <c r="G63" s="83" t="s">
        <v>746</v>
      </c>
      <c r="H63" s="32">
        <v>10</v>
      </c>
      <c r="I63" s="33">
        <v>13780</v>
      </c>
      <c r="J63" s="227">
        <f t="shared" si="8"/>
        <v>529.35</v>
      </c>
      <c r="K63" s="191"/>
      <c r="L63" s="189"/>
      <c r="M63" s="192">
        <v>529.35</v>
      </c>
      <c r="N63" s="193"/>
      <c r="O63" s="193"/>
      <c r="P63" s="110" t="s">
        <v>747</v>
      </c>
    </row>
    <row r="64" spans="1:16" ht="11.25" customHeight="1" x14ac:dyDescent="0.2">
      <c r="A64" s="311">
        <v>58</v>
      </c>
      <c r="B64" s="276" t="s">
        <v>233</v>
      </c>
      <c r="C64" s="72" t="s">
        <v>234</v>
      </c>
      <c r="D64" s="80">
        <v>48383</v>
      </c>
      <c r="E64" s="80">
        <v>63118015</v>
      </c>
      <c r="F64" s="38" t="s">
        <v>774</v>
      </c>
      <c r="G64" s="83" t="s">
        <v>753</v>
      </c>
      <c r="H64" s="32">
        <v>10</v>
      </c>
      <c r="I64" s="33">
        <v>13445</v>
      </c>
      <c r="J64" s="227">
        <f t="shared" si="8"/>
        <v>362.8</v>
      </c>
      <c r="K64" s="191"/>
      <c r="L64" s="189"/>
      <c r="M64" s="192">
        <v>362.8</v>
      </c>
      <c r="N64" s="193"/>
      <c r="O64" s="193"/>
      <c r="P64" s="110" t="s">
        <v>232</v>
      </c>
    </row>
    <row r="65" spans="1:16" ht="11.25" customHeight="1" x14ac:dyDescent="0.2">
      <c r="A65" s="311">
        <v>59</v>
      </c>
      <c r="B65" s="276" t="s">
        <v>681</v>
      </c>
      <c r="C65" s="72" t="s">
        <v>658</v>
      </c>
      <c r="D65" s="80">
        <v>48657</v>
      </c>
      <c r="E65" s="80">
        <v>63118015</v>
      </c>
      <c r="F65" s="38" t="s">
        <v>774</v>
      </c>
      <c r="G65" s="83" t="s">
        <v>653</v>
      </c>
      <c r="H65" s="32">
        <v>10</v>
      </c>
      <c r="I65" s="33">
        <v>14310</v>
      </c>
      <c r="J65" s="227">
        <f t="shared" si="8"/>
        <v>93</v>
      </c>
      <c r="K65" s="191"/>
      <c r="L65" s="189"/>
      <c r="M65" s="192">
        <v>93</v>
      </c>
      <c r="N65" s="193"/>
      <c r="O65" s="193"/>
      <c r="P65" s="110" t="s">
        <v>143</v>
      </c>
    </row>
    <row r="66" spans="1:16" ht="11.25" customHeight="1" x14ac:dyDescent="0.2">
      <c r="A66" s="311">
        <v>60</v>
      </c>
      <c r="B66" s="276" t="s">
        <v>824</v>
      </c>
      <c r="C66" s="321" t="s">
        <v>122</v>
      </c>
      <c r="D66" s="40">
        <v>49660</v>
      </c>
      <c r="E66" s="80">
        <v>63118015</v>
      </c>
      <c r="F66" s="24" t="s">
        <v>823</v>
      </c>
      <c r="G66" s="77" t="s">
        <v>825</v>
      </c>
      <c r="H66" s="48">
        <v>10</v>
      </c>
      <c r="I66" s="39">
        <v>13250</v>
      </c>
      <c r="J66" s="227">
        <f t="shared" ref="J66:J73" si="10">SUM(K66+L66+M66+N66+O66)</f>
        <v>44.97</v>
      </c>
      <c r="K66" s="192"/>
      <c r="L66" s="189">
        <v>44.97</v>
      </c>
      <c r="M66" s="192"/>
      <c r="N66" s="193"/>
      <c r="O66" s="193"/>
      <c r="P66" s="317" t="s">
        <v>284</v>
      </c>
    </row>
    <row r="67" spans="1:16" ht="11.25" customHeight="1" x14ac:dyDescent="0.2">
      <c r="A67" s="311">
        <v>61</v>
      </c>
      <c r="B67" s="276" t="s">
        <v>826</v>
      </c>
      <c r="C67" s="321" t="s">
        <v>122</v>
      </c>
      <c r="D67" s="40">
        <v>49670</v>
      </c>
      <c r="E67" s="80">
        <v>63118015</v>
      </c>
      <c r="F67" s="24" t="s">
        <v>823</v>
      </c>
      <c r="G67" s="77" t="s">
        <v>825</v>
      </c>
      <c r="H67" s="48">
        <v>10</v>
      </c>
      <c r="I67" s="39">
        <v>13250</v>
      </c>
      <c r="J67" s="227">
        <f t="shared" si="10"/>
        <v>101.91</v>
      </c>
      <c r="K67" s="192"/>
      <c r="L67" s="189">
        <v>101.91</v>
      </c>
      <c r="M67" s="192"/>
      <c r="N67" s="193"/>
      <c r="O67" s="193"/>
      <c r="P67" s="317" t="s">
        <v>284</v>
      </c>
    </row>
    <row r="68" spans="1:16" ht="11.25" customHeight="1" x14ac:dyDescent="0.2">
      <c r="A68" s="311">
        <v>62</v>
      </c>
      <c r="B68" s="276" t="s">
        <v>827</v>
      </c>
      <c r="C68" s="321" t="s">
        <v>122</v>
      </c>
      <c r="D68" s="40">
        <v>49814</v>
      </c>
      <c r="E68" s="80">
        <v>63118015</v>
      </c>
      <c r="F68" s="24" t="s">
        <v>823</v>
      </c>
      <c r="G68" s="77" t="s">
        <v>825</v>
      </c>
      <c r="H68" s="48">
        <v>10</v>
      </c>
      <c r="I68" s="39">
        <v>13250</v>
      </c>
      <c r="J68" s="227">
        <f t="shared" si="10"/>
        <v>32.97</v>
      </c>
      <c r="K68" s="192"/>
      <c r="L68" s="189">
        <v>32.97</v>
      </c>
      <c r="M68" s="192"/>
      <c r="N68" s="193"/>
      <c r="O68" s="193"/>
      <c r="P68" s="317" t="s">
        <v>284</v>
      </c>
    </row>
    <row r="69" spans="1:16" ht="11.25" customHeight="1" x14ac:dyDescent="0.2">
      <c r="A69" s="311">
        <v>63</v>
      </c>
      <c r="B69" s="276" t="s">
        <v>642</v>
      </c>
      <c r="C69" s="321" t="s">
        <v>620</v>
      </c>
      <c r="D69" s="40">
        <v>49827</v>
      </c>
      <c r="E69" s="80">
        <v>63118015</v>
      </c>
      <c r="F69" s="24" t="s">
        <v>823</v>
      </c>
      <c r="G69" s="77" t="s">
        <v>828</v>
      </c>
      <c r="H69" s="48">
        <v>10</v>
      </c>
      <c r="I69" s="39">
        <v>13330</v>
      </c>
      <c r="J69" s="227">
        <f t="shared" si="10"/>
        <v>137.1</v>
      </c>
      <c r="K69" s="192"/>
      <c r="L69" s="189"/>
      <c r="M69" s="192">
        <v>137.1</v>
      </c>
      <c r="N69" s="193"/>
      <c r="O69" s="193"/>
      <c r="P69" s="317" t="s">
        <v>284</v>
      </c>
    </row>
    <row r="70" spans="1:16" ht="11.25" customHeight="1" x14ac:dyDescent="0.2">
      <c r="A70" s="311">
        <v>64</v>
      </c>
      <c r="B70" s="276" t="s">
        <v>883</v>
      </c>
      <c r="C70" s="321" t="s">
        <v>870</v>
      </c>
      <c r="D70" s="40">
        <v>53974</v>
      </c>
      <c r="E70" s="80">
        <v>63118015</v>
      </c>
      <c r="F70" s="24" t="s">
        <v>879</v>
      </c>
      <c r="G70" s="77" t="s">
        <v>590</v>
      </c>
      <c r="H70" s="48">
        <v>10</v>
      </c>
      <c r="I70" s="39">
        <v>13210</v>
      </c>
      <c r="J70" s="227">
        <f t="shared" si="10"/>
        <v>9713.6200000000008</v>
      </c>
      <c r="K70" s="192"/>
      <c r="L70" s="189">
        <v>9713.6200000000008</v>
      </c>
      <c r="M70" s="192"/>
      <c r="N70" s="193"/>
      <c r="O70" s="193"/>
      <c r="P70" s="299" t="s">
        <v>131</v>
      </c>
    </row>
    <row r="71" spans="1:16" ht="11.25" customHeight="1" x14ac:dyDescent="0.2">
      <c r="A71" s="311">
        <v>65</v>
      </c>
      <c r="B71" s="276" t="s">
        <v>1074</v>
      </c>
      <c r="C71" s="321" t="s">
        <v>90</v>
      </c>
      <c r="D71" s="40">
        <v>69983</v>
      </c>
      <c r="E71" s="80">
        <v>63118275</v>
      </c>
      <c r="F71" s="24" t="s">
        <v>1058</v>
      </c>
      <c r="G71" s="77" t="s">
        <v>1075</v>
      </c>
      <c r="H71" s="48">
        <v>10</v>
      </c>
      <c r="I71" s="39">
        <v>14010</v>
      </c>
      <c r="J71" s="227">
        <f t="shared" si="10"/>
        <v>92</v>
      </c>
      <c r="K71" s="192"/>
      <c r="L71" s="189"/>
      <c r="M71" s="192">
        <v>92</v>
      </c>
      <c r="N71" s="193"/>
      <c r="O71" s="193"/>
      <c r="P71" s="299" t="s">
        <v>490</v>
      </c>
    </row>
    <row r="72" spans="1:16" ht="11.25" customHeight="1" x14ac:dyDescent="0.2">
      <c r="A72" s="311">
        <v>66</v>
      </c>
      <c r="B72" s="276"/>
      <c r="C72" s="321"/>
      <c r="D72" s="40"/>
      <c r="E72" s="80"/>
      <c r="F72" s="24" t="s">
        <v>1177</v>
      </c>
      <c r="G72" s="282" t="s">
        <v>1054</v>
      </c>
      <c r="H72" s="38">
        <v>10</v>
      </c>
      <c r="I72" s="38">
        <v>11110</v>
      </c>
      <c r="J72" s="227">
        <f t="shared" si="10"/>
        <v>6301.07</v>
      </c>
      <c r="K72" s="192">
        <v>6301.07</v>
      </c>
      <c r="L72" s="189"/>
      <c r="M72" s="192"/>
      <c r="N72" s="193"/>
      <c r="O72" s="193"/>
      <c r="P72" s="317"/>
    </row>
    <row r="73" spans="1:16" ht="11.25" customHeight="1" thickBot="1" x14ac:dyDescent="0.25">
      <c r="A73" s="311">
        <v>67</v>
      </c>
      <c r="B73" s="276"/>
      <c r="C73" s="321"/>
      <c r="D73" s="40"/>
      <c r="E73" s="80"/>
      <c r="F73" s="24" t="s">
        <v>1177</v>
      </c>
      <c r="G73" s="282" t="s">
        <v>1055</v>
      </c>
      <c r="H73" s="38">
        <v>10</v>
      </c>
      <c r="I73" s="38">
        <v>11110</v>
      </c>
      <c r="J73" s="227">
        <f t="shared" si="10"/>
        <v>9680.17</v>
      </c>
      <c r="K73" s="192">
        <v>9680.17</v>
      </c>
      <c r="L73" s="189"/>
      <c r="M73" s="192"/>
      <c r="N73" s="193"/>
      <c r="O73" s="193"/>
      <c r="P73" s="317"/>
    </row>
    <row r="74" spans="1:16" ht="11.25" customHeight="1" thickBot="1" x14ac:dyDescent="0.25">
      <c r="A74" s="207"/>
      <c r="B74" s="210"/>
      <c r="C74" s="209"/>
      <c r="D74" s="210"/>
      <c r="E74" s="210"/>
      <c r="F74" s="209"/>
      <c r="G74" s="210"/>
      <c r="H74" s="209"/>
      <c r="I74" s="211" t="s">
        <v>47</v>
      </c>
      <c r="J74" s="212">
        <f t="shared" ref="J74:O74" si="11">SUM(J7:J73)</f>
        <v>2006154.2500000002</v>
      </c>
      <c r="K74" s="267">
        <f t="shared" si="11"/>
        <v>62416.99</v>
      </c>
      <c r="L74" s="267">
        <f t="shared" si="11"/>
        <v>55198.070000000007</v>
      </c>
      <c r="M74" s="212">
        <f t="shared" si="11"/>
        <v>101918.91</v>
      </c>
      <c r="N74" s="212">
        <f t="shared" si="11"/>
        <v>0</v>
      </c>
      <c r="O74" s="212">
        <f t="shared" si="11"/>
        <v>1786620.28</v>
      </c>
      <c r="P74" s="323"/>
    </row>
    <row r="75" spans="1:16" ht="11.25" customHeight="1" x14ac:dyDescent="0.2">
      <c r="K75" s="25"/>
      <c r="L75" s="25"/>
      <c r="O75" s="10"/>
    </row>
    <row r="76" spans="1:16" ht="11.25" customHeight="1" x14ac:dyDescent="0.2">
      <c r="J76" s="279"/>
      <c r="K76" s="279"/>
      <c r="L76" s="279"/>
      <c r="M76" s="279"/>
      <c r="O76" s="279"/>
      <c r="P76" s="262"/>
    </row>
    <row r="77" spans="1:16" ht="11.25" customHeight="1" x14ac:dyDescent="0.2">
      <c r="B77" s="2"/>
      <c r="D77" s="2"/>
      <c r="E77" s="2"/>
      <c r="G77" s="2"/>
    </row>
    <row r="78" spans="1:16" ht="11.25" customHeight="1" x14ac:dyDescent="0.2">
      <c r="B78" s="2"/>
      <c r="D78" s="2"/>
      <c r="E78" s="2"/>
      <c r="G78" s="2"/>
    </row>
    <row r="79" spans="1:16" ht="11.25" customHeight="1" x14ac:dyDescent="0.2">
      <c r="M79" s="281"/>
    </row>
    <row r="80" spans="1:16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</sheetData>
  <autoFilter ref="A6:P75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="110" zoomScaleNormal="110" workbookViewId="0">
      <selection activeCell="G21" sqref="G21"/>
    </sheetView>
  </sheetViews>
  <sheetFormatPr defaultRowHeight="12.75" x14ac:dyDescent="0.2"/>
  <cols>
    <col min="1" max="1" width="3.42578125" style="2" customWidth="1"/>
    <col min="2" max="2" width="10.28515625" style="3" customWidth="1"/>
    <col min="3" max="3" width="9.28515625" style="2" customWidth="1"/>
    <col min="4" max="4" width="6.85546875" style="3" customWidth="1"/>
    <col min="5" max="5" width="9.85546875" style="3" customWidth="1"/>
    <col min="6" max="6" width="8.28515625" style="2" customWidth="1"/>
    <col min="7" max="7" width="21.7109375" style="3" customWidth="1"/>
    <col min="8" max="8" width="4" style="2" customWidth="1"/>
    <col min="9" max="9" width="6.85546875" style="2" customWidth="1"/>
    <col min="10" max="10" width="7.85546875" style="2" customWidth="1"/>
    <col min="11" max="11" width="8.7109375" style="2" customWidth="1"/>
    <col min="12" max="12" width="7.140625" style="2" customWidth="1"/>
    <col min="13" max="13" width="7.5703125" style="2" customWidth="1"/>
    <col min="14" max="14" width="6.7109375" style="2" customWidth="1"/>
    <col min="15" max="15" width="7" style="2" customWidth="1"/>
    <col min="16" max="16" width="16.710937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11.25" customHeight="1" x14ac:dyDescent="0.2">
      <c r="B4" s="94"/>
      <c r="C4" s="183"/>
      <c r="D4" s="111"/>
      <c r="E4" s="111"/>
      <c r="G4" s="111"/>
      <c r="P4" s="111"/>
    </row>
    <row r="5" spans="1:19" ht="12" customHeight="1" x14ac:dyDescent="0.2"/>
    <row r="6" spans="1:19" s="6" customFormat="1" ht="16.5" thickBot="1" x14ac:dyDescent="0.3">
      <c r="A6" s="35" t="s">
        <v>87</v>
      </c>
      <c r="B6" s="97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7" t="s">
        <v>2</v>
      </c>
      <c r="B7" s="214" t="s">
        <v>49</v>
      </c>
      <c r="C7" s="231" t="s">
        <v>48</v>
      </c>
      <c r="D7" s="216" t="s">
        <v>0</v>
      </c>
      <c r="E7" s="217" t="s">
        <v>3</v>
      </c>
      <c r="F7" s="218" t="s">
        <v>50</v>
      </c>
      <c r="G7" s="248" t="s">
        <v>4</v>
      </c>
      <c r="H7" s="247" t="s">
        <v>28</v>
      </c>
      <c r="I7" s="250" t="s">
        <v>5</v>
      </c>
      <c r="J7" s="251" t="s">
        <v>6</v>
      </c>
      <c r="K7" s="252" t="s">
        <v>7</v>
      </c>
      <c r="L7" s="253" t="s">
        <v>8</v>
      </c>
      <c r="M7" s="251" t="s">
        <v>9</v>
      </c>
      <c r="N7" s="254" t="s">
        <v>10</v>
      </c>
      <c r="O7" s="251" t="s">
        <v>11</v>
      </c>
      <c r="P7" s="277" t="s">
        <v>12</v>
      </c>
    </row>
    <row r="8" spans="1:19" s="6" customFormat="1" x14ac:dyDescent="0.2">
      <c r="A8" s="18">
        <v>1</v>
      </c>
      <c r="B8" s="104"/>
      <c r="C8" s="18"/>
      <c r="D8" s="100"/>
      <c r="E8" s="100"/>
      <c r="F8" s="37" t="s">
        <v>90</v>
      </c>
      <c r="G8" s="77" t="s">
        <v>78</v>
      </c>
      <c r="H8" s="48">
        <v>10</v>
      </c>
      <c r="I8" s="39">
        <v>11110</v>
      </c>
      <c r="J8" s="228">
        <f>SUM(K8+L8+M8+N8+O8)</f>
        <v>2513.2199999999998</v>
      </c>
      <c r="K8" s="279">
        <v>2513.2199999999998</v>
      </c>
      <c r="L8" s="199"/>
      <c r="M8" s="199"/>
      <c r="N8" s="199"/>
      <c r="O8" s="199"/>
      <c r="P8" s="354"/>
    </row>
    <row r="9" spans="1:19" s="6" customFormat="1" x14ac:dyDescent="0.2">
      <c r="A9" s="18">
        <v>2</v>
      </c>
      <c r="B9" s="417" t="s">
        <v>211</v>
      </c>
      <c r="C9" s="71" t="s">
        <v>199</v>
      </c>
      <c r="D9" s="100">
        <v>20505</v>
      </c>
      <c r="E9" s="100">
        <v>63119575</v>
      </c>
      <c r="F9" s="37" t="s">
        <v>170</v>
      </c>
      <c r="G9" s="77" t="s">
        <v>113</v>
      </c>
      <c r="H9" s="48">
        <v>10</v>
      </c>
      <c r="I9" s="51">
        <v>13445</v>
      </c>
      <c r="J9" s="227">
        <f t="shared" ref="J9" si="0">SUM(K9+L9+M9+N9+O9)</f>
        <v>406.5</v>
      </c>
      <c r="K9" s="325"/>
      <c r="L9" s="189"/>
      <c r="M9" s="189">
        <v>406.5</v>
      </c>
      <c r="N9" s="189"/>
      <c r="O9" s="189"/>
      <c r="P9" s="110" t="s">
        <v>212</v>
      </c>
    </row>
    <row r="10" spans="1:19" s="6" customFormat="1" x14ac:dyDescent="0.2">
      <c r="A10" s="8">
        <v>3</v>
      </c>
      <c r="B10" s="417" t="s">
        <v>211</v>
      </c>
      <c r="C10" s="71" t="s">
        <v>199</v>
      </c>
      <c r="D10" s="100">
        <v>20505</v>
      </c>
      <c r="E10" s="100">
        <v>63119575</v>
      </c>
      <c r="F10" s="37" t="s">
        <v>170</v>
      </c>
      <c r="G10" s="77" t="s">
        <v>113</v>
      </c>
      <c r="H10" s="48">
        <v>10</v>
      </c>
      <c r="I10" s="51">
        <v>13445</v>
      </c>
      <c r="J10" s="227">
        <f t="shared" ref="J10:J14" si="1">SUM(K10+L10+M10+N10+O10)</f>
        <v>406.5</v>
      </c>
      <c r="K10" s="325"/>
      <c r="L10" s="189"/>
      <c r="M10" s="189">
        <v>406.5</v>
      </c>
      <c r="N10" s="189"/>
      <c r="O10" s="189"/>
      <c r="P10" s="110" t="s">
        <v>212</v>
      </c>
    </row>
    <row r="11" spans="1:19" s="6" customFormat="1" x14ac:dyDescent="0.2">
      <c r="A11" s="18">
        <v>4</v>
      </c>
      <c r="B11" s="116" t="s">
        <v>146</v>
      </c>
      <c r="C11" s="19" t="s">
        <v>302</v>
      </c>
      <c r="D11" s="100">
        <v>27807</v>
      </c>
      <c r="E11" s="100">
        <v>63119575</v>
      </c>
      <c r="F11" s="21" t="s">
        <v>409</v>
      </c>
      <c r="G11" s="83" t="s">
        <v>479</v>
      </c>
      <c r="H11" s="32">
        <v>10</v>
      </c>
      <c r="I11" s="33">
        <v>14310</v>
      </c>
      <c r="J11" s="227">
        <f t="shared" si="1"/>
        <v>184</v>
      </c>
      <c r="K11" s="201"/>
      <c r="L11" s="199"/>
      <c r="M11" s="193">
        <v>184</v>
      </c>
      <c r="N11" s="199"/>
      <c r="O11" s="199"/>
      <c r="P11" s="424" t="s">
        <v>480</v>
      </c>
    </row>
    <row r="12" spans="1:19" s="6" customFormat="1" x14ac:dyDescent="0.2">
      <c r="A12" s="8">
        <v>5</v>
      </c>
      <c r="B12" s="116"/>
      <c r="C12" s="19"/>
      <c r="D12" s="100"/>
      <c r="E12" s="100"/>
      <c r="F12" s="320" t="s">
        <v>626</v>
      </c>
      <c r="G12" s="77" t="s">
        <v>854</v>
      </c>
      <c r="H12" s="48">
        <v>10</v>
      </c>
      <c r="I12" s="39">
        <v>11110</v>
      </c>
      <c r="J12" s="227">
        <f t="shared" si="1"/>
        <v>2513.2199999999998</v>
      </c>
      <c r="K12" s="230">
        <v>2513.2199999999998</v>
      </c>
      <c r="L12" s="199"/>
      <c r="M12" s="192"/>
      <c r="N12" s="199"/>
      <c r="O12" s="199"/>
      <c r="P12" s="424"/>
    </row>
    <row r="13" spans="1:19" s="6" customFormat="1" x14ac:dyDescent="0.2">
      <c r="A13" s="18">
        <v>6</v>
      </c>
      <c r="B13" s="116" t="s">
        <v>779</v>
      </c>
      <c r="C13" s="19" t="s">
        <v>466</v>
      </c>
      <c r="D13" s="100">
        <v>48266</v>
      </c>
      <c r="E13" s="100">
        <v>63119575</v>
      </c>
      <c r="F13" s="320" t="s">
        <v>774</v>
      </c>
      <c r="G13" s="83" t="s">
        <v>680</v>
      </c>
      <c r="H13" s="32">
        <v>10</v>
      </c>
      <c r="I13" s="33">
        <v>13620</v>
      </c>
      <c r="J13" s="227">
        <f t="shared" si="1"/>
        <v>92</v>
      </c>
      <c r="K13" s="230"/>
      <c r="L13" s="199"/>
      <c r="M13" s="192">
        <v>92</v>
      </c>
      <c r="N13" s="199"/>
      <c r="O13" s="199"/>
      <c r="P13" s="424" t="s">
        <v>157</v>
      </c>
    </row>
    <row r="14" spans="1:19" s="6" customFormat="1" x14ac:dyDescent="0.2">
      <c r="A14" s="8">
        <v>7</v>
      </c>
      <c r="B14" s="116" t="s">
        <v>780</v>
      </c>
      <c r="C14" s="466" t="s">
        <v>783</v>
      </c>
      <c r="D14" s="100">
        <v>48268</v>
      </c>
      <c r="E14" s="100">
        <v>63119575</v>
      </c>
      <c r="F14" s="320" t="s">
        <v>774</v>
      </c>
      <c r="G14" s="83" t="s">
        <v>781</v>
      </c>
      <c r="H14" s="32">
        <v>10</v>
      </c>
      <c r="I14" s="33">
        <v>13140</v>
      </c>
      <c r="J14" s="227">
        <f t="shared" si="1"/>
        <v>257</v>
      </c>
      <c r="K14" s="230"/>
      <c r="L14" s="199"/>
      <c r="M14" s="192">
        <v>257</v>
      </c>
      <c r="N14" s="199"/>
      <c r="O14" s="199"/>
      <c r="P14" s="424" t="s">
        <v>782</v>
      </c>
    </row>
    <row r="15" spans="1:19" s="6" customFormat="1" x14ac:dyDescent="0.2">
      <c r="A15" s="8">
        <v>8</v>
      </c>
      <c r="B15" s="116" t="s">
        <v>792</v>
      </c>
      <c r="C15" s="19" t="s">
        <v>658</v>
      </c>
      <c r="D15" s="100">
        <v>48922</v>
      </c>
      <c r="E15" s="100">
        <v>63119575</v>
      </c>
      <c r="F15" s="38" t="s">
        <v>774</v>
      </c>
      <c r="G15" s="83" t="s">
        <v>653</v>
      </c>
      <c r="H15" s="32">
        <v>10</v>
      </c>
      <c r="I15" s="33">
        <v>14310</v>
      </c>
      <c r="J15" s="227">
        <f t="shared" ref="J15:J16" si="2">SUM(K15+L15+M15+N15+O15)</f>
        <v>118.4</v>
      </c>
      <c r="K15" s="191"/>
      <c r="L15" s="189"/>
      <c r="M15" s="192">
        <v>118.4</v>
      </c>
      <c r="N15" s="193"/>
      <c r="O15" s="193"/>
      <c r="P15" s="110" t="s">
        <v>143</v>
      </c>
    </row>
    <row r="16" spans="1:19" s="6" customFormat="1" x14ac:dyDescent="0.2">
      <c r="A16" s="18">
        <v>9</v>
      </c>
      <c r="B16" s="427" t="s">
        <v>1078</v>
      </c>
      <c r="C16" s="19" t="s">
        <v>90</v>
      </c>
      <c r="D16" s="100">
        <v>69970</v>
      </c>
      <c r="E16" s="105">
        <v>63147015</v>
      </c>
      <c r="F16" s="24" t="s">
        <v>1058</v>
      </c>
      <c r="G16" s="77" t="s">
        <v>1075</v>
      </c>
      <c r="H16" s="48">
        <v>10</v>
      </c>
      <c r="I16" s="39">
        <v>14010</v>
      </c>
      <c r="J16" s="227">
        <f t="shared" si="2"/>
        <v>20</v>
      </c>
      <c r="K16" s="192"/>
      <c r="L16" s="189"/>
      <c r="M16" s="192">
        <v>20</v>
      </c>
      <c r="N16" s="193"/>
      <c r="O16" s="193"/>
      <c r="P16" s="299" t="s">
        <v>1079</v>
      </c>
    </row>
    <row r="17" spans="1:16" s="6" customFormat="1" ht="13.5" thickBot="1" x14ac:dyDescent="0.25">
      <c r="A17" s="18">
        <v>10</v>
      </c>
      <c r="B17" s="92"/>
      <c r="C17" s="43"/>
      <c r="D17" s="76"/>
      <c r="E17" s="76"/>
      <c r="F17" s="37" t="s">
        <v>1177</v>
      </c>
      <c r="G17" s="77" t="s">
        <v>1047</v>
      </c>
      <c r="H17" s="48">
        <v>10</v>
      </c>
      <c r="I17" s="39">
        <v>11110</v>
      </c>
      <c r="J17" s="228">
        <f>SUM(K17+L17+M17+N17+O17)</f>
        <v>2513.2199999999998</v>
      </c>
      <c r="K17" s="192">
        <v>2513.2199999999998</v>
      </c>
      <c r="L17" s="193"/>
      <c r="M17" s="192"/>
      <c r="N17" s="193"/>
      <c r="O17" s="193"/>
      <c r="P17" s="354"/>
    </row>
    <row r="18" spans="1:16" ht="13.5" thickBot="1" x14ac:dyDescent="0.25">
      <c r="A18" s="239"/>
      <c r="B18" s="241"/>
      <c r="C18" s="240"/>
      <c r="D18" s="241"/>
      <c r="E18" s="241"/>
      <c r="F18" s="240"/>
      <c r="G18" s="241"/>
      <c r="H18" s="240"/>
      <c r="I18" s="242" t="s">
        <v>42</v>
      </c>
      <c r="J18" s="243">
        <f t="shared" ref="J18:O18" si="3">SUM(J8:J17)</f>
        <v>9024.06</v>
      </c>
      <c r="K18" s="243">
        <f t="shared" si="3"/>
        <v>7539.66</v>
      </c>
      <c r="L18" s="206">
        <f t="shared" si="3"/>
        <v>0</v>
      </c>
      <c r="M18" s="206">
        <f t="shared" si="3"/>
        <v>1484.4</v>
      </c>
      <c r="N18" s="206">
        <f t="shared" si="3"/>
        <v>0</v>
      </c>
      <c r="O18" s="206">
        <f t="shared" si="3"/>
        <v>0</v>
      </c>
      <c r="P18" s="242"/>
    </row>
    <row r="20" spans="1:16" x14ac:dyDescent="0.2">
      <c r="J20" s="279"/>
      <c r="K20" s="279"/>
      <c r="M20" s="319"/>
      <c r="P20" s="29"/>
    </row>
    <row r="24" spans="1:16" x14ac:dyDescent="0.2">
      <c r="B24" s="2"/>
      <c r="D24" s="2"/>
      <c r="E24" s="2"/>
      <c r="G24" s="2"/>
    </row>
  </sheetData>
  <autoFilter ref="A7:P7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opLeftCell="A4" zoomScale="110" zoomScaleNormal="110" workbookViewId="0">
      <selection activeCell="O23" sqref="O23"/>
    </sheetView>
  </sheetViews>
  <sheetFormatPr defaultRowHeight="12.75" x14ac:dyDescent="0.2"/>
  <cols>
    <col min="1" max="1" width="3.42578125" style="2" customWidth="1"/>
    <col min="2" max="2" width="11.140625" style="90" customWidth="1"/>
    <col min="3" max="3" width="9" style="2" customWidth="1"/>
    <col min="4" max="4" width="6.42578125" style="3" customWidth="1"/>
    <col min="5" max="5" width="10.140625" style="3" customWidth="1"/>
    <col min="6" max="6" width="8.28515625" style="2" customWidth="1"/>
    <col min="7" max="7" width="20.7109375" style="3" customWidth="1"/>
    <col min="8" max="8" width="4" style="2" customWidth="1"/>
    <col min="9" max="9" width="6" style="2" customWidth="1"/>
    <col min="10" max="10" width="9.5703125" style="2" customWidth="1"/>
    <col min="11" max="11" width="8" style="2" customWidth="1"/>
    <col min="12" max="12" width="6.5703125" style="2" customWidth="1"/>
    <col min="13" max="13" width="8" style="2" customWidth="1"/>
    <col min="14" max="14" width="6.85546875" style="2" customWidth="1"/>
    <col min="15" max="15" width="8.5703125" style="2" customWidth="1"/>
    <col min="16" max="16" width="25.28515625" style="2" customWidth="1"/>
    <col min="17" max="16384" width="9.140625" style="2"/>
  </cols>
  <sheetData>
    <row r="1" spans="1:19" s="84" customFormat="1" ht="21" customHeight="1" x14ac:dyDescent="0.25">
      <c r="B1" s="94"/>
      <c r="C1" s="129" t="s">
        <v>65</v>
      </c>
      <c r="D1" s="350"/>
      <c r="E1" s="351"/>
      <c r="F1" s="130"/>
      <c r="P1" s="111"/>
    </row>
    <row r="2" spans="1:19" s="84" customFormat="1" ht="15" x14ac:dyDescent="0.25">
      <c r="B2" s="94"/>
      <c r="C2" s="129" t="s">
        <v>1</v>
      </c>
      <c r="D2" s="350"/>
      <c r="E2" s="351"/>
      <c r="F2" s="130"/>
      <c r="P2" s="111"/>
    </row>
    <row r="3" spans="1:19" s="84" customFormat="1" ht="15" x14ac:dyDescent="0.25">
      <c r="A3" s="85"/>
      <c r="B3" s="95"/>
      <c r="C3" s="129" t="s">
        <v>76</v>
      </c>
      <c r="D3" s="351"/>
      <c r="E3" s="350"/>
      <c r="F3" s="130"/>
      <c r="P3" s="111"/>
    </row>
    <row r="4" spans="1:19" s="84" customFormat="1" ht="20.25" customHeight="1" x14ac:dyDescent="0.2">
      <c r="B4" s="94"/>
      <c r="C4" s="183"/>
      <c r="D4" s="111"/>
      <c r="E4" s="111"/>
      <c r="G4" s="111"/>
      <c r="P4" s="111"/>
    </row>
    <row r="5" spans="1:19" x14ac:dyDescent="0.2">
      <c r="A5" s="25"/>
      <c r="B5" s="115"/>
      <c r="C5" s="25"/>
      <c r="D5" s="102"/>
      <c r="E5" s="102"/>
      <c r="F5" s="25"/>
      <c r="G5" s="102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9" s="6" customFormat="1" ht="16.5" thickBot="1" x14ac:dyDescent="0.3">
      <c r="A6" s="35" t="s">
        <v>88</v>
      </c>
      <c r="B6" s="103"/>
      <c r="C6" s="35"/>
      <c r="D6" s="97"/>
      <c r="E6" s="97"/>
      <c r="F6" s="35"/>
      <c r="G6" s="97"/>
      <c r="H6" s="35"/>
      <c r="I6" s="35"/>
      <c r="J6" s="35"/>
      <c r="K6" s="35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7" t="s">
        <v>2</v>
      </c>
      <c r="B7" s="214" t="s">
        <v>49</v>
      </c>
      <c r="C7" s="231" t="s">
        <v>48</v>
      </c>
      <c r="D7" s="216" t="s">
        <v>0</v>
      </c>
      <c r="E7" s="217" t="s">
        <v>3</v>
      </c>
      <c r="F7" s="218" t="s">
        <v>50</v>
      </c>
      <c r="G7" s="248" t="s">
        <v>4</v>
      </c>
      <c r="H7" s="247" t="s">
        <v>28</v>
      </c>
      <c r="I7" s="250" t="s">
        <v>5</v>
      </c>
      <c r="J7" s="251" t="s">
        <v>6</v>
      </c>
      <c r="K7" s="252" t="s">
        <v>7</v>
      </c>
      <c r="L7" s="253" t="s">
        <v>8</v>
      </c>
      <c r="M7" s="251" t="s">
        <v>9</v>
      </c>
      <c r="N7" s="254" t="s">
        <v>10</v>
      </c>
      <c r="O7" s="251" t="s">
        <v>11</v>
      </c>
      <c r="P7" s="251" t="s">
        <v>12</v>
      </c>
    </row>
    <row r="8" spans="1:19" s="6" customFormat="1" x14ac:dyDescent="0.2">
      <c r="A8" s="27">
        <v>1</v>
      </c>
      <c r="B8" s="116"/>
      <c r="C8" s="71"/>
      <c r="D8" s="106"/>
      <c r="E8" s="105"/>
      <c r="F8" s="37" t="s">
        <v>90</v>
      </c>
      <c r="G8" s="77" t="s">
        <v>78</v>
      </c>
      <c r="H8" s="48">
        <v>10</v>
      </c>
      <c r="I8" s="39">
        <v>11110</v>
      </c>
      <c r="J8" s="228">
        <f t="shared" ref="J8:J15" si="0">SUM(K8+L8+M8+N8+O8)</f>
        <v>10382.56</v>
      </c>
      <c r="K8" s="279">
        <v>10382.56</v>
      </c>
      <c r="L8" s="199"/>
      <c r="M8" s="199"/>
      <c r="N8" s="199"/>
      <c r="O8" s="199"/>
      <c r="P8" s="28"/>
    </row>
    <row r="9" spans="1:19" s="6" customFormat="1" x14ac:dyDescent="0.2">
      <c r="A9" s="23">
        <v>2</v>
      </c>
      <c r="B9" s="116" t="s">
        <v>209</v>
      </c>
      <c r="C9" s="71" t="s">
        <v>199</v>
      </c>
      <c r="D9" s="106">
        <v>204478</v>
      </c>
      <c r="E9" s="105">
        <v>63147015</v>
      </c>
      <c r="F9" s="37" t="s">
        <v>170</v>
      </c>
      <c r="G9" s="77" t="s">
        <v>113</v>
      </c>
      <c r="H9" s="48">
        <v>10</v>
      </c>
      <c r="I9" s="51">
        <v>13445</v>
      </c>
      <c r="J9" s="227">
        <f t="shared" si="0"/>
        <v>362.5</v>
      </c>
      <c r="K9" s="325"/>
      <c r="L9" s="189"/>
      <c r="M9" s="189">
        <v>362.5</v>
      </c>
      <c r="N9" s="189"/>
      <c r="O9" s="189"/>
      <c r="P9" s="110" t="s">
        <v>208</v>
      </c>
    </row>
    <row r="10" spans="1:19" s="6" customFormat="1" x14ac:dyDescent="0.2">
      <c r="A10" s="27">
        <v>3</v>
      </c>
      <c r="B10" s="116" t="s">
        <v>477</v>
      </c>
      <c r="C10" s="71" t="s">
        <v>478</v>
      </c>
      <c r="D10" s="106">
        <v>27750</v>
      </c>
      <c r="E10" s="105">
        <v>63147015</v>
      </c>
      <c r="F10" s="21" t="s">
        <v>409</v>
      </c>
      <c r="G10" s="83" t="s">
        <v>479</v>
      </c>
      <c r="H10" s="32">
        <v>10</v>
      </c>
      <c r="I10" s="33">
        <v>14310</v>
      </c>
      <c r="J10" s="228">
        <f t="shared" si="0"/>
        <v>630</v>
      </c>
      <c r="K10" s="201"/>
      <c r="L10" s="199"/>
      <c r="M10" s="193">
        <v>630</v>
      </c>
      <c r="N10" s="199"/>
      <c r="O10" s="199"/>
      <c r="P10" s="424" t="s">
        <v>480</v>
      </c>
    </row>
    <row r="11" spans="1:19" s="6" customFormat="1" x14ac:dyDescent="0.2">
      <c r="A11" s="23">
        <v>4</v>
      </c>
      <c r="B11" s="116"/>
      <c r="C11" s="71"/>
      <c r="D11" s="106"/>
      <c r="E11" s="105"/>
      <c r="F11" s="320" t="s">
        <v>626</v>
      </c>
      <c r="G11" s="77" t="s">
        <v>854</v>
      </c>
      <c r="H11" s="48">
        <v>10</v>
      </c>
      <c r="I11" s="39">
        <v>11110</v>
      </c>
      <c r="J11" s="228">
        <f t="shared" si="0"/>
        <v>10382.56</v>
      </c>
      <c r="K11" s="467">
        <v>10382.56</v>
      </c>
      <c r="L11" s="199"/>
      <c r="M11" s="192"/>
      <c r="N11" s="199"/>
      <c r="O11" s="199"/>
      <c r="P11" s="424"/>
    </row>
    <row r="12" spans="1:19" s="6" customFormat="1" x14ac:dyDescent="0.2">
      <c r="A12" s="27">
        <v>5</v>
      </c>
      <c r="B12" s="271" t="s">
        <v>565</v>
      </c>
      <c r="C12" s="68" t="s">
        <v>330</v>
      </c>
      <c r="D12" s="40">
        <v>42195</v>
      </c>
      <c r="E12" s="105">
        <v>63147015</v>
      </c>
      <c r="F12" s="38" t="s">
        <v>625</v>
      </c>
      <c r="G12" s="299" t="s">
        <v>567</v>
      </c>
      <c r="H12" s="48">
        <v>10</v>
      </c>
      <c r="I12" s="33">
        <v>14310</v>
      </c>
      <c r="J12" s="228">
        <f>SUM(K12+L12+M12+N12+O12)</f>
        <v>1596.8</v>
      </c>
      <c r="K12" s="392"/>
      <c r="L12" s="193"/>
      <c r="M12" s="192">
        <v>1596.8</v>
      </c>
      <c r="N12" s="193"/>
      <c r="O12" s="193"/>
      <c r="P12" s="299" t="s">
        <v>566</v>
      </c>
    </row>
    <row r="13" spans="1:19" s="6" customFormat="1" x14ac:dyDescent="0.2">
      <c r="A13" s="23">
        <v>6</v>
      </c>
      <c r="B13" s="274" t="s">
        <v>719</v>
      </c>
      <c r="C13" s="69" t="s">
        <v>595</v>
      </c>
      <c r="D13" s="101">
        <v>44304</v>
      </c>
      <c r="E13" s="105">
        <v>63147015</v>
      </c>
      <c r="F13" s="38" t="s">
        <v>686</v>
      </c>
      <c r="G13" s="83" t="s">
        <v>711</v>
      </c>
      <c r="H13" s="32">
        <v>10</v>
      </c>
      <c r="I13" s="33">
        <v>14310</v>
      </c>
      <c r="J13" s="228">
        <f t="shared" si="0"/>
        <v>115</v>
      </c>
      <c r="K13" s="425"/>
      <c r="L13" s="246"/>
      <c r="M13" s="192">
        <v>115</v>
      </c>
      <c r="N13" s="193"/>
      <c r="O13" s="193"/>
      <c r="P13" s="426" t="s">
        <v>149</v>
      </c>
    </row>
    <row r="14" spans="1:19" s="6" customFormat="1" x14ac:dyDescent="0.2">
      <c r="A14" s="27">
        <v>7</v>
      </c>
      <c r="B14" s="116" t="s">
        <v>794</v>
      </c>
      <c r="C14" s="19" t="s">
        <v>658</v>
      </c>
      <c r="D14" s="100">
        <v>48997</v>
      </c>
      <c r="E14" s="105">
        <v>63147015</v>
      </c>
      <c r="F14" s="38" t="s">
        <v>774</v>
      </c>
      <c r="G14" s="83" t="s">
        <v>653</v>
      </c>
      <c r="H14" s="32">
        <v>10</v>
      </c>
      <c r="I14" s="33">
        <v>14310</v>
      </c>
      <c r="J14" s="227">
        <f t="shared" si="0"/>
        <v>95.1</v>
      </c>
      <c r="K14" s="191"/>
      <c r="L14" s="189"/>
      <c r="M14" s="192">
        <v>95.1</v>
      </c>
      <c r="N14" s="193"/>
      <c r="O14" s="193"/>
      <c r="P14" s="110" t="s">
        <v>143</v>
      </c>
    </row>
    <row r="15" spans="1:19" s="6" customFormat="1" x14ac:dyDescent="0.2">
      <c r="A15" s="23">
        <v>8</v>
      </c>
      <c r="B15" s="427" t="s">
        <v>1078</v>
      </c>
      <c r="C15" s="19" t="s">
        <v>90</v>
      </c>
      <c r="D15" s="100">
        <v>69969</v>
      </c>
      <c r="E15" s="105">
        <v>63147015</v>
      </c>
      <c r="F15" s="24" t="s">
        <v>1058</v>
      </c>
      <c r="G15" s="77" t="s">
        <v>1075</v>
      </c>
      <c r="H15" s="48">
        <v>10</v>
      </c>
      <c r="I15" s="39">
        <v>14010</v>
      </c>
      <c r="J15" s="227">
        <f t="shared" si="0"/>
        <v>173</v>
      </c>
      <c r="K15" s="192"/>
      <c r="L15" s="189"/>
      <c r="M15" s="192">
        <v>173</v>
      </c>
      <c r="N15" s="193"/>
      <c r="O15" s="193"/>
      <c r="P15" s="299" t="s">
        <v>490</v>
      </c>
    </row>
    <row r="16" spans="1:19" s="6" customFormat="1" ht="13.5" thickBot="1" x14ac:dyDescent="0.25">
      <c r="A16" s="23">
        <v>9</v>
      </c>
      <c r="B16" s="274"/>
      <c r="C16" s="69"/>
      <c r="D16" s="101"/>
      <c r="E16" s="105"/>
      <c r="F16" s="320" t="s">
        <v>1177</v>
      </c>
      <c r="G16" s="77" t="s">
        <v>1047</v>
      </c>
      <c r="H16" s="48">
        <v>10</v>
      </c>
      <c r="I16" s="39">
        <v>11110</v>
      </c>
      <c r="J16" s="228">
        <f t="shared" ref="J16" si="1">SUM(K16+L16+M16+N16+O16)</f>
        <v>9464.59</v>
      </c>
      <c r="K16" s="425">
        <v>9464.59</v>
      </c>
      <c r="L16" s="246"/>
      <c r="M16" s="192"/>
      <c r="N16" s="193"/>
      <c r="O16" s="193"/>
      <c r="P16" s="426"/>
    </row>
    <row r="17" spans="1:16" s="6" customFormat="1" ht="13.5" thickBot="1" x14ac:dyDescent="0.25">
      <c r="A17" s="239"/>
      <c r="B17" s="255"/>
      <c r="C17" s="240"/>
      <c r="D17" s="241"/>
      <c r="E17" s="241"/>
      <c r="F17" s="240"/>
      <c r="G17" s="241"/>
      <c r="H17" s="240"/>
      <c r="I17" s="242" t="s">
        <v>42</v>
      </c>
      <c r="J17" s="243">
        <f t="shared" ref="J17:O17" si="2">SUM(J8:J16)</f>
        <v>33202.11</v>
      </c>
      <c r="K17" s="243">
        <f t="shared" si="2"/>
        <v>30229.71</v>
      </c>
      <c r="L17" s="243">
        <f t="shared" si="2"/>
        <v>0</v>
      </c>
      <c r="M17" s="243">
        <f t="shared" si="2"/>
        <v>2972.4</v>
      </c>
      <c r="N17" s="243">
        <f t="shared" si="2"/>
        <v>0</v>
      </c>
      <c r="O17" s="206">
        <f t="shared" si="2"/>
        <v>0</v>
      </c>
      <c r="P17" s="242"/>
    </row>
    <row r="18" spans="1:16" s="6" customFormat="1" x14ac:dyDescent="0.2">
      <c r="A18" s="2"/>
      <c r="B18" s="90"/>
      <c r="C18" s="2"/>
      <c r="D18" s="3"/>
      <c r="E18" s="3"/>
      <c r="F18" s="2"/>
      <c r="G18" s="3"/>
      <c r="H18" s="2"/>
      <c r="I18" s="2"/>
      <c r="J18" s="2"/>
      <c r="K18" s="41"/>
      <c r="L18" s="2"/>
      <c r="M18" s="17"/>
      <c r="N18" s="2"/>
      <c r="O18" s="2"/>
      <c r="P18" s="2"/>
    </row>
    <row r="19" spans="1:16" s="6" customFormat="1" x14ac:dyDescent="0.2">
      <c r="A19" s="2"/>
      <c r="B19" s="90"/>
      <c r="C19" s="2"/>
      <c r="D19" s="3"/>
      <c r="E19" s="3"/>
      <c r="F19" s="2"/>
      <c r="G19" s="3"/>
      <c r="H19" s="2"/>
      <c r="I19" s="2"/>
      <c r="J19" s="269"/>
      <c r="K19" s="279"/>
      <c r="L19" s="2"/>
      <c r="M19" s="279"/>
      <c r="N19" s="2"/>
      <c r="O19" s="2"/>
      <c r="P19" s="29"/>
    </row>
    <row r="20" spans="1:16" s="6" customFormat="1" x14ac:dyDescent="0.2">
      <c r="A20" s="2"/>
      <c r="B20" s="90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90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90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90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90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90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32" spans="1:16" x14ac:dyDescent="0.2">
      <c r="G32" s="3" t="s">
        <v>57</v>
      </c>
    </row>
  </sheetData>
  <autoFilter ref="A7:P21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Raport_TM1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Zoje Selmonaj</cp:lastModifiedBy>
  <cp:lastPrinted>2024-04-15T13:52:01Z</cp:lastPrinted>
  <dcterms:created xsi:type="dcterms:W3CDTF">2009-02-19T09:27:36Z</dcterms:created>
  <dcterms:modified xsi:type="dcterms:W3CDTF">2024-04-16T07:58:10Z</dcterms:modified>
</cp:coreProperties>
</file>