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ZS Dokumentet\ZS Dokumentet\Buxheti 2020-2025\2025\SHPENZIMET 2025\"/>
    </mc:Choice>
  </mc:AlternateContent>
  <xr:revisionPtr revIDLastSave="0" documentId="13_ncr:1_{45E67BAB-E35A-41DB-8793-5B103E20F6EA}" xr6:coauthVersionLast="47" xr6:coauthVersionMax="47" xr10:uidLastSave="{00000000-0000-0000-0000-000000000000}"/>
  <bookViews>
    <workbookView xWindow="195" yWindow="495" windowWidth="28380" windowHeight="14970" tabRatio="596" firstSheet="7" activeTab="12" xr2:uid="{00000000-000D-0000-FFFF-FFFF00000000}"/>
  </bookViews>
  <sheets>
    <sheet name="Zyra e Kryetarit-16015" sheetId="4" r:id="rId1"/>
    <sheet name="Administrata-16315" sheetId="5" r:id="rId2"/>
    <sheet name="Inspekcioni-16629" sheetId="6" r:id="rId3"/>
    <sheet name="Prokurimi-16775" sheetId="7" r:id="rId4"/>
    <sheet name="Zyra e Kuvendit Komunal-16915" sheetId="19" r:id="rId5"/>
    <sheet name="Buxheti-17515" sheetId="8" r:id="rId6"/>
    <sheet name="Sherbimet Publike-18015-18275" sheetId="9" r:id="rId7"/>
    <sheet name="Zyra e Komuniteteve-19575" sheetId="10" r:id="rId8"/>
    <sheet name="Bujqsi-47015" sheetId="11" r:id="rId9"/>
    <sheet name="Ekonomi-48015" sheetId="12" r:id="rId10"/>
    <sheet name="Kadaster-65075" sheetId="13" r:id="rId11"/>
    <sheet name="Urbanizem-66080" sheetId="14" r:id="rId12"/>
    <sheet name="Shendetësi-73024-73900 " sheetId="22" r:id="rId13"/>
    <sheet name="Sherb.Sociale-75571" sheetId="24" r:id="rId14"/>
    <sheet name="Sherb.Soc.Rezidenciale-75572" sheetId="15" r:id="rId15"/>
    <sheet name="Kulturë-85015" sheetId="16" r:id="rId16"/>
    <sheet name="Arsim-92075-93420-94620" sheetId="17" r:id="rId17"/>
    <sheet name="Raport_TM1" sheetId="23" r:id="rId18"/>
  </sheets>
  <definedNames>
    <definedName name="_xlnm._FilterDatabase" localSheetId="1" hidden="1">'Administrata-16315'!$A$6:$P$36</definedName>
    <definedName name="_xlnm._FilterDatabase" localSheetId="16" hidden="1">'Arsim-92075-93420-94620'!$A$6:$P$219</definedName>
    <definedName name="_xlnm._FilterDatabase" localSheetId="8" hidden="1">'Bujqsi-47015'!$A$7:$P$25</definedName>
    <definedName name="_xlnm._FilterDatabase" localSheetId="5" hidden="1">'Buxheti-17515'!$A$6:$P$135</definedName>
    <definedName name="_xlnm._FilterDatabase" localSheetId="9" hidden="1">'Ekonomi-48015'!$A$7:$P$7</definedName>
    <definedName name="_xlnm._FilterDatabase" localSheetId="2" hidden="1">'Inspekcioni-16629'!$A$6:$P$13</definedName>
    <definedName name="_xlnm._FilterDatabase" localSheetId="10" hidden="1">'Kadaster-65075'!$A$6:$P$14</definedName>
    <definedName name="_xlnm._FilterDatabase" localSheetId="15" hidden="1">'Kulturë-85015'!$A$6:$P$198</definedName>
    <definedName name="_xlnm._FilterDatabase" localSheetId="12" hidden="1">'Shendetësi-73024-73900 '!#REF!</definedName>
    <definedName name="_xlnm._FilterDatabase" localSheetId="14" hidden="1">'Sherb.Soc.Rezidenciale-75572'!#REF!</definedName>
    <definedName name="_xlnm._FilterDatabase" localSheetId="13" hidden="1">'Sherb.Sociale-75571'!#REF!</definedName>
    <definedName name="_xlnm._FilterDatabase" localSheetId="6" hidden="1">'Sherbimet Publike-18015-18275'!$A$6:$P$52</definedName>
    <definedName name="_xlnm._FilterDatabase" localSheetId="11" hidden="1">'Urbanizem-66080'!$A$6:$P$6</definedName>
    <definedName name="_xlnm._FilterDatabase" localSheetId="7" hidden="1">'Zyra e Komuniteteve-19575'!$A$7:$P$7</definedName>
    <definedName name="_xlnm._FilterDatabase" localSheetId="0" hidden="1">'Zyra e Kryetarit-16015'!$A$6:$P$47</definedName>
    <definedName name="_xlnm._FilterDatabase" localSheetId="4" hidden="1">'Zyra e Kuvendit Komunal-16915'!$A$7:$P$13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8" i="23" l="1"/>
  <c r="T37" i="23"/>
  <c r="D32" i="23"/>
  <c r="E32" i="23"/>
  <c r="F32" i="23"/>
  <c r="G32" i="23"/>
  <c r="H32" i="23"/>
  <c r="I32" i="23"/>
  <c r="J32" i="23"/>
  <c r="K32" i="23"/>
  <c r="L32" i="23"/>
  <c r="M32" i="23"/>
  <c r="N32" i="23"/>
  <c r="O32" i="23"/>
  <c r="P32" i="23"/>
  <c r="Q32" i="23"/>
  <c r="R32" i="23"/>
  <c r="S32" i="23"/>
  <c r="C32" i="23"/>
  <c r="D28" i="23"/>
  <c r="D37" i="23" s="1"/>
  <c r="E28" i="23"/>
  <c r="F28" i="23"/>
  <c r="G28" i="23"/>
  <c r="H28" i="23"/>
  <c r="I28" i="23"/>
  <c r="J28" i="23"/>
  <c r="K28" i="23"/>
  <c r="L28" i="23"/>
  <c r="M28" i="23"/>
  <c r="N28" i="23"/>
  <c r="O28" i="23"/>
  <c r="P28" i="23"/>
  <c r="P37" i="23" s="1"/>
  <c r="Q28" i="23"/>
  <c r="R28" i="23"/>
  <c r="S28" i="23"/>
  <c r="C28" i="23"/>
  <c r="D22" i="23"/>
  <c r="E22" i="23"/>
  <c r="F22" i="23"/>
  <c r="G22" i="23"/>
  <c r="G37" i="23" s="1"/>
  <c r="H22" i="23"/>
  <c r="I22" i="23"/>
  <c r="J22" i="23"/>
  <c r="K22" i="23"/>
  <c r="L22" i="23"/>
  <c r="M22" i="23"/>
  <c r="N22" i="23"/>
  <c r="N37" i="23" s="1"/>
  <c r="O22" i="23"/>
  <c r="P22" i="23"/>
  <c r="Q22" i="23"/>
  <c r="R22" i="23"/>
  <c r="S22" i="23"/>
  <c r="C22" i="23"/>
  <c r="D16" i="23"/>
  <c r="E16" i="23"/>
  <c r="F16" i="23"/>
  <c r="G16" i="23"/>
  <c r="H16" i="23"/>
  <c r="I16" i="23"/>
  <c r="J16" i="23"/>
  <c r="K16" i="23"/>
  <c r="L16" i="23"/>
  <c r="M16" i="23"/>
  <c r="N16" i="23"/>
  <c r="O16" i="23"/>
  <c r="P16" i="23"/>
  <c r="Q16" i="23"/>
  <c r="R16" i="23"/>
  <c r="S16" i="23"/>
  <c r="C16" i="23"/>
  <c r="F37" i="23"/>
  <c r="H37" i="23"/>
  <c r="I37" i="23"/>
  <c r="K37" i="23"/>
  <c r="L37" i="23"/>
  <c r="O37" i="23"/>
  <c r="S37" i="23"/>
  <c r="J55" i="15"/>
  <c r="J21" i="24"/>
  <c r="J134" i="8"/>
  <c r="J22" i="5"/>
  <c r="J74" i="9"/>
  <c r="J75" i="9"/>
  <c r="J76" i="9"/>
  <c r="J77" i="9"/>
  <c r="J78" i="9"/>
  <c r="J79" i="9"/>
  <c r="J80" i="9"/>
  <c r="J81" i="9"/>
  <c r="J82" i="9"/>
  <c r="J83" i="9"/>
  <c r="J84" i="9"/>
  <c r="J85" i="9"/>
  <c r="J86" i="9"/>
  <c r="J87" i="9"/>
  <c r="J88" i="9"/>
  <c r="J89" i="9"/>
  <c r="J90" i="9"/>
  <c r="J91" i="9"/>
  <c r="J101" i="22"/>
  <c r="J61" i="15"/>
  <c r="J73" i="9"/>
  <c r="J149" i="4"/>
  <c r="J148" i="4"/>
  <c r="J147" i="4"/>
  <c r="J146" i="4"/>
  <c r="J145" i="4"/>
  <c r="J144" i="4"/>
  <c r="J143" i="4"/>
  <c r="J142" i="4"/>
  <c r="J141" i="4"/>
  <c r="J140" i="4"/>
  <c r="J139" i="4"/>
  <c r="J138" i="4"/>
  <c r="J137" i="4"/>
  <c r="J100" i="22"/>
  <c r="J133" i="8"/>
  <c r="J92" i="9"/>
  <c r="J99" i="22"/>
  <c r="J72" i="9"/>
  <c r="J136" i="4"/>
  <c r="J135" i="4"/>
  <c r="J134" i="4"/>
  <c r="J133" i="4"/>
  <c r="J132" i="4"/>
  <c r="J131" i="4"/>
  <c r="J130" i="4"/>
  <c r="J51" i="4"/>
  <c r="J289" i="17"/>
  <c r="J288" i="17"/>
  <c r="J287" i="17"/>
  <c r="J286" i="17"/>
  <c r="T288" i="17"/>
  <c r="S288" i="17"/>
  <c r="R288" i="17"/>
  <c r="J292" i="17"/>
  <c r="J291" i="17"/>
  <c r="J290" i="17"/>
  <c r="J14" i="13"/>
  <c r="J19" i="11"/>
  <c r="J12" i="10"/>
  <c r="J12" i="19"/>
  <c r="J11" i="7"/>
  <c r="J13" i="6"/>
  <c r="J196" i="16"/>
  <c r="J135" i="8"/>
  <c r="J105" i="22"/>
  <c r="J106" i="22"/>
  <c r="J62" i="15"/>
  <c r="J63" i="15"/>
  <c r="J94" i="9"/>
  <c r="J93" i="9"/>
  <c r="J150" i="4"/>
  <c r="J60" i="15"/>
  <c r="J102" i="22"/>
  <c r="J104" i="22"/>
  <c r="J103" i="22"/>
  <c r="J132" i="8"/>
  <c r="J131" i="8"/>
  <c r="J130" i="8"/>
  <c r="J57" i="15"/>
  <c r="J58" i="15"/>
  <c r="J56" i="15"/>
  <c r="J54" i="15"/>
  <c r="J59" i="15"/>
  <c r="J97" i="22"/>
  <c r="J96" i="22"/>
  <c r="J52" i="15"/>
  <c r="J24" i="24"/>
  <c r="J95" i="22"/>
  <c r="J23" i="24"/>
  <c r="J282" i="17"/>
  <c r="J283" i="17"/>
  <c r="J281" i="17"/>
  <c r="J280" i="17"/>
  <c r="J91" i="22"/>
  <c r="J92" i="22"/>
  <c r="J93" i="22"/>
  <c r="J94" i="22"/>
  <c r="J98" i="22"/>
  <c r="J90" i="22"/>
  <c r="J275" i="17"/>
  <c r="J276" i="17"/>
  <c r="J277" i="17"/>
  <c r="J278" i="17"/>
  <c r="J279" i="17"/>
  <c r="J284" i="17"/>
  <c r="J266" i="17"/>
  <c r="J267" i="17"/>
  <c r="J268" i="17"/>
  <c r="J269" i="17"/>
  <c r="J270" i="17"/>
  <c r="J262" i="17"/>
  <c r="J258" i="17"/>
  <c r="J259" i="17"/>
  <c r="J260" i="17"/>
  <c r="J261" i="17"/>
  <c r="J263" i="17"/>
  <c r="J264" i="17"/>
  <c r="J265" i="17"/>
  <c r="J271" i="17"/>
  <c r="J272" i="17"/>
  <c r="J89" i="22"/>
  <c r="J129" i="4"/>
  <c r="J128" i="8"/>
  <c r="J127" i="8"/>
  <c r="J129" i="8"/>
  <c r="J126" i="8"/>
  <c r="J125" i="8"/>
  <c r="J71" i="9"/>
  <c r="J128" i="4"/>
  <c r="J127" i="4"/>
  <c r="J126" i="4"/>
  <c r="J256" i="17"/>
  <c r="J257" i="17"/>
  <c r="J125" i="4"/>
  <c r="J117" i="4"/>
  <c r="J118" i="4"/>
  <c r="J120" i="4"/>
  <c r="J119" i="4"/>
  <c r="J249" i="17"/>
  <c r="J250" i="17"/>
  <c r="J251" i="17"/>
  <c r="J252" i="17"/>
  <c r="J253" i="17"/>
  <c r="J254" i="17"/>
  <c r="J255" i="17"/>
  <c r="J248" i="17"/>
  <c r="J247" i="17"/>
  <c r="J246" i="17"/>
  <c r="J245" i="17"/>
  <c r="J244" i="17"/>
  <c r="J70" i="9"/>
  <c r="J13" i="13"/>
  <c r="J114" i="4"/>
  <c r="J115" i="4"/>
  <c r="J116" i="4"/>
  <c r="J121" i="4"/>
  <c r="J112" i="4"/>
  <c r="J113" i="4"/>
  <c r="J122" i="4"/>
  <c r="J123" i="4"/>
  <c r="J124" i="4"/>
  <c r="J111" i="4"/>
  <c r="J109" i="4"/>
  <c r="J108" i="4"/>
  <c r="J110" i="4"/>
  <c r="J123" i="8"/>
  <c r="J124" i="8"/>
  <c r="J121" i="8"/>
  <c r="J120" i="8"/>
  <c r="J107" i="4"/>
  <c r="J106" i="4"/>
  <c r="J105" i="4"/>
  <c r="J104" i="4"/>
  <c r="J103" i="4"/>
  <c r="J102" i="4"/>
  <c r="J116" i="8"/>
  <c r="J117" i="8"/>
  <c r="J118" i="8"/>
  <c r="J119" i="8"/>
  <c r="J112" i="8"/>
  <c r="J113" i="8"/>
  <c r="J114" i="8"/>
  <c r="J101" i="4"/>
  <c r="J98" i="4"/>
  <c r="J97" i="4"/>
  <c r="J99" i="4"/>
  <c r="J100" i="4"/>
  <c r="J94" i="4"/>
  <c r="J93" i="4"/>
  <c r="J95" i="4"/>
  <c r="J96" i="4"/>
  <c r="J91" i="4"/>
  <c r="J92" i="4"/>
  <c r="J243" i="17"/>
  <c r="J87" i="22"/>
  <c r="Q37" i="23" l="1"/>
  <c r="M37" i="23"/>
  <c r="E37" i="23"/>
  <c r="C37" i="23"/>
  <c r="R37" i="23"/>
  <c r="J37" i="23"/>
  <c r="U288" i="17"/>
  <c r="J107" i="8"/>
  <c r="J194" i="16" l="1"/>
  <c r="J195" i="16"/>
  <c r="J237" i="17"/>
  <c r="J238" i="17"/>
  <c r="J239" i="17"/>
  <c r="J240" i="17"/>
  <c r="J241" i="17"/>
  <c r="J89" i="4"/>
  <c r="J90" i="4"/>
  <c r="J230" i="17"/>
  <c r="J231" i="17"/>
  <c r="J232" i="17"/>
  <c r="J233" i="17"/>
  <c r="J234" i="17"/>
  <c r="J235" i="17"/>
  <c r="J236" i="17"/>
  <c r="J242" i="17"/>
  <c r="J273" i="17"/>
  <c r="J48" i="15"/>
  <c r="J47" i="15"/>
  <c r="J86" i="22"/>
  <c r="J229" i="17"/>
  <c r="J46" i="15"/>
  <c r="J88" i="4"/>
  <c r="J104" i="8"/>
  <c r="J103" i="8"/>
  <c r="J86" i="4"/>
  <c r="J87" i="4"/>
  <c r="J85" i="4"/>
  <c r="J45" i="15"/>
  <c r="J226" i="17"/>
  <c r="J227" i="17"/>
  <c r="J228" i="17"/>
  <c r="J225" i="17"/>
  <c r="J193" i="16"/>
  <c r="J192" i="16"/>
  <c r="J191" i="16"/>
  <c r="J190" i="16"/>
  <c r="J189" i="16"/>
  <c r="J188" i="16"/>
  <c r="J187" i="16"/>
  <c r="J186" i="16"/>
  <c r="J185" i="16"/>
  <c r="J184" i="16"/>
  <c r="J183" i="16"/>
  <c r="J182" i="16"/>
  <c r="J181" i="16"/>
  <c r="J180" i="16"/>
  <c r="J179" i="16"/>
  <c r="J178" i="16"/>
  <c r="J177" i="16"/>
  <c r="J176" i="16"/>
  <c r="J175" i="16"/>
  <c r="J174" i="16"/>
  <c r="J173" i="16"/>
  <c r="J172" i="16"/>
  <c r="J171" i="16"/>
  <c r="J170" i="16"/>
  <c r="J169" i="16"/>
  <c r="J168" i="16"/>
  <c r="J167" i="16"/>
  <c r="J166" i="16"/>
  <c r="J165" i="16"/>
  <c r="J164" i="16"/>
  <c r="J163" i="16"/>
  <c r="J162" i="16"/>
  <c r="J161" i="16"/>
  <c r="J160" i="16"/>
  <c r="J159" i="16"/>
  <c r="J158" i="16"/>
  <c r="J157" i="16"/>
  <c r="J156" i="16"/>
  <c r="J155" i="16"/>
  <c r="J154" i="16"/>
  <c r="J153" i="16"/>
  <c r="J152" i="16"/>
  <c r="J151" i="16"/>
  <c r="J150" i="16"/>
  <c r="J149" i="16"/>
  <c r="J148" i="16"/>
  <c r="J147" i="16"/>
  <c r="J146" i="16"/>
  <c r="J145" i="16"/>
  <c r="J144" i="16"/>
  <c r="J143" i="16"/>
  <c r="J142" i="16"/>
  <c r="J141" i="16"/>
  <c r="J140" i="16"/>
  <c r="J139" i="16"/>
  <c r="J138" i="16"/>
  <c r="J137" i="16"/>
  <c r="J136" i="16"/>
  <c r="J135" i="16"/>
  <c r="J134" i="16"/>
  <c r="J133" i="16"/>
  <c r="J132" i="16"/>
  <c r="J131" i="16"/>
  <c r="J130" i="16"/>
  <c r="J129" i="16"/>
  <c r="J128" i="16"/>
  <c r="J127" i="16"/>
  <c r="J126" i="16"/>
  <c r="J125" i="16"/>
  <c r="J124" i="16"/>
  <c r="J123" i="16"/>
  <c r="J122" i="16"/>
  <c r="J121" i="16"/>
  <c r="J120" i="16"/>
  <c r="J119" i="16"/>
  <c r="J118" i="16"/>
  <c r="J117" i="16"/>
  <c r="J116" i="16"/>
  <c r="J115" i="16"/>
  <c r="J114" i="16"/>
  <c r="J113" i="16"/>
  <c r="J112" i="16"/>
  <c r="J111" i="16"/>
  <c r="J110" i="16"/>
  <c r="J109" i="16"/>
  <c r="J108" i="16"/>
  <c r="J107" i="16"/>
  <c r="J106" i="16"/>
  <c r="J105" i="16"/>
  <c r="J104" i="16"/>
  <c r="J103" i="16"/>
  <c r="J102" i="16"/>
  <c r="J101" i="16"/>
  <c r="J100" i="16"/>
  <c r="J99" i="16"/>
  <c r="J98" i="16"/>
  <c r="J97" i="16"/>
  <c r="J96" i="16"/>
  <c r="J95" i="16"/>
  <c r="J94" i="16"/>
  <c r="J93" i="16"/>
  <c r="J92" i="16"/>
  <c r="J91" i="16"/>
  <c r="J90" i="16"/>
  <c r="J89" i="16"/>
  <c r="J88" i="16"/>
  <c r="J87" i="16"/>
  <c r="J86" i="16"/>
  <c r="J85" i="16"/>
  <c r="J84" i="16"/>
  <c r="J83" i="16"/>
  <c r="J82" i="16"/>
  <c r="J81" i="16"/>
  <c r="J80" i="16"/>
  <c r="J79" i="16"/>
  <c r="J78" i="16"/>
  <c r="J77" i="16"/>
  <c r="J76" i="16"/>
  <c r="J75" i="16"/>
  <c r="J74" i="16"/>
  <c r="J73" i="16"/>
  <c r="J72" i="16"/>
  <c r="J71" i="16"/>
  <c r="J70" i="16"/>
  <c r="J69" i="16"/>
  <c r="J68" i="16"/>
  <c r="J67" i="16"/>
  <c r="J66" i="16"/>
  <c r="J65" i="16"/>
  <c r="J64" i="16"/>
  <c r="J63" i="16"/>
  <c r="J62" i="16"/>
  <c r="J61" i="16"/>
  <c r="J60" i="16"/>
  <c r="J59" i="16"/>
  <c r="J58" i="16"/>
  <c r="J57" i="16"/>
  <c r="J56" i="16"/>
  <c r="J55" i="16"/>
  <c r="J54" i="16"/>
  <c r="J53" i="16"/>
  <c r="J52" i="16"/>
  <c r="J51" i="16"/>
  <c r="J50" i="16"/>
  <c r="J49" i="16"/>
  <c r="J48" i="16"/>
  <c r="J47" i="16"/>
  <c r="J46" i="16"/>
  <c r="J45" i="16"/>
  <c r="J44" i="16"/>
  <c r="J43" i="16"/>
  <c r="J42" i="16"/>
  <c r="J41" i="16"/>
  <c r="J40" i="16"/>
  <c r="J39" i="16"/>
  <c r="J38" i="16"/>
  <c r="J37" i="16"/>
  <c r="J36" i="16"/>
  <c r="J35" i="16"/>
  <c r="J34" i="16"/>
  <c r="J33" i="16"/>
  <c r="J32" i="16"/>
  <c r="J31" i="16"/>
  <c r="J30" i="16"/>
  <c r="J29" i="16"/>
  <c r="J28" i="16"/>
  <c r="J27" i="16"/>
  <c r="J26" i="16"/>
  <c r="J25" i="16"/>
  <c r="J24" i="16"/>
  <c r="J224" i="17"/>
  <c r="J223" i="17"/>
  <c r="J222" i="17"/>
  <c r="J221" i="17"/>
  <c r="J220" i="17"/>
  <c r="J219" i="17"/>
  <c r="J218" i="17"/>
  <c r="J217" i="17"/>
  <c r="J216" i="17"/>
  <c r="J215" i="17"/>
  <c r="J83" i="4"/>
  <c r="J84" i="4"/>
  <c r="J204" i="17"/>
  <c r="J81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2" i="4"/>
  <c r="J67" i="4"/>
  <c r="J101" i="8"/>
  <c r="J102" i="8"/>
  <c r="J105" i="8"/>
  <c r="J106" i="8"/>
  <c r="J108" i="8"/>
  <c r="J98" i="8"/>
  <c r="S163" i="17"/>
  <c r="J203" i="17"/>
  <c r="J202" i="17"/>
  <c r="J85" i="22"/>
  <c r="J84" i="22"/>
  <c r="J83" i="22"/>
  <c r="J82" i="22"/>
  <c r="J22" i="24"/>
  <c r="J43" i="15"/>
  <c r="J201" i="17"/>
  <c r="J200" i="17"/>
  <c r="J81" i="22"/>
  <c r="J88" i="22"/>
  <c r="J80" i="22"/>
  <c r="J79" i="22"/>
  <c r="J196" i="17"/>
  <c r="J65" i="4"/>
  <c r="J11" i="6"/>
  <c r="J12" i="6"/>
  <c r="J10" i="6"/>
  <c r="J64" i="4"/>
  <c r="J66" i="4"/>
  <c r="J63" i="4"/>
  <c r="J63" i="9"/>
  <c r="J34" i="5"/>
  <c r="J35" i="5"/>
  <c r="J36" i="5"/>
  <c r="J27" i="5"/>
  <c r="J25" i="5"/>
  <c r="J26" i="5"/>
  <c r="J28" i="5"/>
  <c r="J29" i="5"/>
  <c r="J30" i="5"/>
  <c r="J31" i="5"/>
  <c r="J32" i="5"/>
  <c r="J33" i="5"/>
  <c r="J39" i="15"/>
  <c r="J58" i="4"/>
  <c r="J59" i="4"/>
  <c r="J60" i="4"/>
  <c r="J61" i="4"/>
  <c r="J62" i="4"/>
  <c r="J57" i="4"/>
  <c r="J56" i="4"/>
  <c r="J61" i="9"/>
  <c r="J60" i="9"/>
  <c r="J59" i="9"/>
  <c r="J58" i="9"/>
  <c r="J50" i="9"/>
  <c r="J49" i="9"/>
  <c r="J46" i="9"/>
  <c r="J45" i="9"/>
  <c r="J84" i="8"/>
  <c r="J83" i="8"/>
  <c r="J82" i="8"/>
  <c r="J43" i="8"/>
  <c r="J46" i="4"/>
  <c r="J47" i="4"/>
  <c r="J48" i="4"/>
  <c r="J45" i="4"/>
  <c r="J24" i="4"/>
  <c r="J23" i="4"/>
  <c r="J19" i="4"/>
  <c r="J12" i="11"/>
  <c r="L151" i="4"/>
  <c r="M151" i="4"/>
  <c r="N151" i="4"/>
  <c r="O151" i="4"/>
  <c r="K151" i="4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16" i="9"/>
  <c r="J17" i="9"/>
  <c r="J18" i="9"/>
  <c r="J19" i="9"/>
  <c r="J10" i="8"/>
  <c r="J12" i="4"/>
  <c r="J20" i="9"/>
  <c r="J14" i="4"/>
  <c r="J13" i="4"/>
  <c r="J13" i="8"/>
  <c r="J22" i="9"/>
  <c r="J15" i="9"/>
  <c r="J9" i="8"/>
  <c r="J8" i="8"/>
  <c r="J9" i="4"/>
  <c r="J10" i="4"/>
  <c r="J11" i="4"/>
  <c r="J33" i="22"/>
  <c r="J32" i="22"/>
  <c r="J31" i="22"/>
  <c r="J30" i="22"/>
  <c r="J13" i="5"/>
  <c r="J12" i="5"/>
  <c r="J11" i="5"/>
  <c r="J18" i="11"/>
  <c r="J12" i="12"/>
  <c r="J13" i="12"/>
  <c r="J11" i="13"/>
  <c r="J16" i="11"/>
  <c r="J76" i="22"/>
  <c r="J77" i="22"/>
  <c r="J78" i="22"/>
  <c r="J185" i="17"/>
  <c r="J182" i="17"/>
  <c r="J183" i="17"/>
  <c r="J184" i="17"/>
  <c r="T163" i="17"/>
  <c r="R163" i="17"/>
  <c r="M95" i="9"/>
  <c r="N95" i="9"/>
  <c r="O95" i="9"/>
  <c r="K95" i="9"/>
  <c r="L95" i="9"/>
  <c r="J10" i="13"/>
  <c r="J11" i="19"/>
  <c r="J10" i="7"/>
  <c r="J88" i="8"/>
  <c r="J11" i="14"/>
  <c r="J186" i="17"/>
  <c r="J73" i="22"/>
  <c r="J74" i="22"/>
  <c r="J75" i="22"/>
  <c r="U163" i="17" l="1"/>
  <c r="J72" i="22"/>
  <c r="J18" i="24"/>
  <c r="J19" i="24"/>
  <c r="J20" i="24"/>
  <c r="J89" i="8"/>
  <c r="J87" i="8"/>
  <c r="J37" i="15"/>
  <c r="J35" i="15"/>
  <c r="J36" i="15"/>
  <c r="J71" i="22"/>
  <c r="J13" i="11"/>
  <c r="J14" i="11"/>
  <c r="J85" i="8"/>
  <c r="J86" i="8"/>
  <c r="J70" i="22"/>
  <c r="J69" i="22"/>
  <c r="J68" i="22"/>
  <c r="J66" i="22"/>
  <c r="J65" i="22"/>
  <c r="J51" i="9"/>
  <c r="J52" i="9"/>
  <c r="J55" i="9"/>
  <c r="J64" i="22"/>
  <c r="J63" i="22"/>
  <c r="J62" i="22"/>
  <c r="J61" i="22"/>
  <c r="J60" i="22"/>
  <c r="J59" i="22"/>
  <c r="J58" i="22"/>
  <c r="J90" i="8"/>
  <c r="J91" i="8"/>
  <c r="J92" i="8"/>
  <c r="J93" i="8"/>
  <c r="J94" i="8"/>
  <c r="J81" i="8"/>
  <c r="J27" i="4"/>
  <c r="J80" i="8"/>
  <c r="J26" i="4"/>
  <c r="J79" i="8"/>
  <c r="J78" i="8" l="1"/>
  <c r="J181" i="17"/>
  <c r="J180" i="17"/>
  <c r="J179" i="17"/>
  <c r="J178" i="17"/>
  <c r="J177" i="17"/>
  <c r="J176" i="17"/>
  <c r="J175" i="17"/>
  <c r="J174" i="17"/>
  <c r="J32" i="15"/>
  <c r="J172" i="17"/>
  <c r="J31" i="15"/>
  <c r="J29" i="15"/>
  <c r="J30" i="15"/>
  <c r="J28" i="15"/>
  <c r="J27" i="15"/>
  <c r="J71" i="8"/>
  <c r="J69" i="8"/>
  <c r="J70" i="8"/>
  <c r="J72" i="8"/>
  <c r="J73" i="8"/>
  <c r="J74" i="8"/>
  <c r="J75" i="8"/>
  <c r="J68" i="8"/>
  <c r="J67" i="8"/>
  <c r="J66" i="8"/>
  <c r="J65" i="8"/>
  <c r="J64" i="8"/>
  <c r="J47" i="8"/>
  <c r="J63" i="8"/>
  <c r="J62" i="8"/>
  <c r="J61" i="8"/>
  <c r="J60" i="8"/>
  <c r="J59" i="8"/>
  <c r="J57" i="8"/>
  <c r="J53" i="8"/>
  <c r="J54" i="8"/>
  <c r="J55" i="8"/>
  <c r="J56" i="8"/>
  <c r="J58" i="8"/>
  <c r="J45" i="8"/>
  <c r="J46" i="8"/>
  <c r="J48" i="8"/>
  <c r="J49" i="8"/>
  <c r="J50" i="8"/>
  <c r="J51" i="8"/>
  <c r="J52" i="8"/>
  <c r="J26" i="15"/>
  <c r="J17" i="24"/>
  <c r="J25" i="15"/>
  <c r="J49" i="22"/>
  <c r="J50" i="22"/>
  <c r="J51" i="22"/>
  <c r="J52" i="22"/>
  <c r="J53" i="22"/>
  <c r="J54" i="22"/>
  <c r="J55" i="22"/>
  <c r="J170" i="17"/>
  <c r="J169" i="17"/>
  <c r="J168" i="17"/>
  <c r="J167" i="17"/>
  <c r="J166" i="17"/>
  <c r="J165" i="17" l="1"/>
  <c r="J164" i="17"/>
  <c r="J163" i="17"/>
  <c r="J158" i="17"/>
  <c r="J159" i="17"/>
  <c r="J160" i="17"/>
  <c r="J161" i="17"/>
  <c r="J162" i="17"/>
  <c r="J171" i="17"/>
  <c r="J173" i="17"/>
  <c r="J143" i="17"/>
  <c r="J144" i="17"/>
  <c r="J145" i="17"/>
  <c r="J146" i="17"/>
  <c r="J147" i="17"/>
  <c r="J148" i="17"/>
  <c r="J149" i="17"/>
  <c r="J150" i="17"/>
  <c r="J151" i="17"/>
  <c r="J152" i="17"/>
  <c r="J153" i="17"/>
  <c r="J154" i="17"/>
  <c r="J42" i="8"/>
  <c r="J41" i="8"/>
  <c r="J16" i="24" l="1"/>
  <c r="J24" i="15"/>
  <c r="J48" i="22"/>
  <c r="J47" i="22"/>
  <c r="J46" i="22"/>
  <c r="J45" i="22"/>
  <c r="J44" i="22"/>
  <c r="J42" i="22"/>
  <c r="J41" i="22"/>
  <c r="J23" i="15"/>
  <c r="J15" i="24"/>
  <c r="J14" i="24"/>
  <c r="J39" i="22"/>
  <c r="J138" i="17"/>
  <c r="J139" i="17"/>
  <c r="J140" i="17"/>
  <c r="J141" i="17"/>
  <c r="J142" i="17"/>
  <c r="J155" i="17"/>
  <c r="J156" i="17"/>
  <c r="J137" i="17"/>
  <c r="J136" i="17"/>
  <c r="J135" i="17"/>
  <c r="J134" i="17"/>
  <c r="J47" i="9"/>
  <c r="J44" i="9"/>
  <c r="J38" i="8"/>
  <c r="J39" i="8"/>
  <c r="J40" i="8"/>
  <c r="J44" i="8"/>
  <c r="J33" i="8"/>
  <c r="J34" i="8"/>
  <c r="J35" i="8"/>
  <c r="J36" i="8"/>
  <c r="J31" i="8"/>
  <c r="J30" i="8"/>
  <c r="J29" i="8"/>
  <c r="J28" i="8"/>
  <c r="J27" i="8"/>
  <c r="J26" i="8"/>
  <c r="J25" i="8" l="1"/>
  <c r="J24" i="8" l="1"/>
  <c r="J25" i="4"/>
  <c r="J21" i="8"/>
  <c r="J22" i="8"/>
  <c r="J23" i="8"/>
  <c r="J32" i="8"/>
  <c r="J37" i="8"/>
  <c r="J20" i="8"/>
  <c r="J127" i="17"/>
  <c r="J128" i="17"/>
  <c r="J129" i="17"/>
  <c r="J130" i="17"/>
  <c r="J131" i="17"/>
  <c r="J132" i="17"/>
  <c r="J133" i="17"/>
  <c r="J157" i="17"/>
  <c r="J124" i="17"/>
  <c r="J123" i="17"/>
  <c r="J122" i="17"/>
  <c r="J121" i="17"/>
  <c r="J19" i="8"/>
  <c r="J120" i="17"/>
  <c r="J119" i="17"/>
  <c r="J118" i="17"/>
  <c r="J117" i="17"/>
  <c r="J116" i="17"/>
  <c r="J9" i="12"/>
  <c r="J8" i="6"/>
  <c r="J93" i="17"/>
  <c r="J94" i="17"/>
  <c r="J95" i="17"/>
  <c r="J96" i="17"/>
  <c r="J97" i="17"/>
  <c r="J98" i="17"/>
  <c r="J99" i="17"/>
  <c r="J100" i="17"/>
  <c r="J101" i="17"/>
  <c r="J102" i="17"/>
  <c r="J103" i="17"/>
  <c r="J104" i="17"/>
  <c r="J105" i="17"/>
  <c r="J106" i="17"/>
  <c r="J107" i="17"/>
  <c r="J108" i="17"/>
  <c r="J109" i="17"/>
  <c r="J110" i="17"/>
  <c r="J111" i="17"/>
  <c r="J112" i="17"/>
  <c r="J113" i="17"/>
  <c r="J114" i="17"/>
  <c r="J92" i="17"/>
  <c r="J18" i="4"/>
  <c r="J38" i="22"/>
  <c r="J37" i="22"/>
  <c r="J13" i="24"/>
  <c r="J22" i="15"/>
  <c r="J21" i="15"/>
  <c r="J20" i="15"/>
  <c r="J19" i="15"/>
  <c r="J90" i="17"/>
  <c r="J91" i="17"/>
  <c r="J89" i="17"/>
  <c r="J88" i="17"/>
  <c r="J87" i="17"/>
  <c r="J86" i="17"/>
  <c r="J85" i="17"/>
  <c r="J84" i="17"/>
  <c r="J83" i="17"/>
  <c r="J82" i="17"/>
  <c r="J9" i="7"/>
  <c r="J17" i="4"/>
  <c r="J81" i="17"/>
  <c r="J80" i="17"/>
  <c r="J79" i="17"/>
  <c r="J78" i="17"/>
  <c r="J65" i="17"/>
  <c r="J64" i="17"/>
  <c r="J14" i="8"/>
  <c r="J15" i="8"/>
  <c r="J16" i="8"/>
  <c r="J17" i="8"/>
  <c r="J46" i="17"/>
  <c r="J44" i="17"/>
  <c r="J43" i="17"/>
  <c r="J39" i="17"/>
  <c r="J38" i="17"/>
  <c r="J37" i="17"/>
  <c r="J33" i="17"/>
  <c r="J32" i="17"/>
  <c r="J31" i="17"/>
  <c r="J30" i="17"/>
  <c r="J12" i="8"/>
  <c r="J11" i="8"/>
  <c r="J21" i="9"/>
  <c r="J18" i="15" l="1"/>
  <c r="J17" i="15"/>
  <c r="J16" i="15"/>
  <c r="J21" i="16"/>
  <c r="J22" i="16"/>
  <c r="J11" i="11"/>
  <c r="J10" i="11"/>
  <c r="J9" i="11"/>
  <c r="J19" i="16"/>
  <c r="J20" i="16"/>
  <c r="J16" i="16"/>
  <c r="J15" i="16"/>
  <c r="J14" i="16"/>
  <c r="J13" i="16" l="1"/>
  <c r="J12" i="16"/>
  <c r="J11" i="16"/>
  <c r="J10" i="16"/>
  <c r="J8" i="4" l="1"/>
  <c r="J15" i="4"/>
  <c r="J7" i="4"/>
  <c r="J26" i="22"/>
  <c r="J25" i="22"/>
  <c r="J24" i="22"/>
  <c r="J15" i="15"/>
  <c r="J14" i="15"/>
  <c r="J13" i="15"/>
  <c r="J21" i="22"/>
  <c r="J13" i="9"/>
  <c r="J17" i="22"/>
  <c r="J16" i="22"/>
  <c r="J14" i="22" l="1"/>
  <c r="J10" i="15"/>
  <c r="J10" i="24"/>
  <c r="J12" i="22"/>
  <c r="J11" i="22"/>
  <c r="J10" i="22"/>
  <c r="J9" i="22"/>
  <c r="J9" i="24"/>
  <c r="J8" i="24"/>
  <c r="J9" i="15"/>
  <c r="J7" i="9"/>
  <c r="J17" i="17"/>
  <c r="J96" i="8"/>
  <c r="J97" i="8"/>
  <c r="J99" i="8"/>
  <c r="J100" i="8"/>
  <c r="J109" i="8"/>
  <c r="J110" i="8"/>
  <c r="J111" i="8"/>
  <c r="J115" i="8"/>
  <c r="J122" i="8"/>
  <c r="J18" i="8"/>
  <c r="J76" i="8"/>
  <c r="J77" i="8"/>
  <c r="J95" i="8"/>
  <c r="J7" i="22" l="1"/>
  <c r="J16" i="17" l="1"/>
  <c r="J18" i="17"/>
  <c r="J19" i="17"/>
  <c r="J20" i="17"/>
  <c r="J21" i="17"/>
  <c r="J7" i="17"/>
  <c r="J8" i="17"/>
  <c r="J9" i="17"/>
  <c r="J10" i="17"/>
  <c r="J11" i="17"/>
  <c r="J12" i="17"/>
  <c r="S52" i="23" l="1"/>
  <c r="J126" i="17"/>
  <c r="J32" i="4" l="1"/>
  <c r="J52" i="4"/>
  <c r="J53" i="4"/>
  <c r="J208" i="17"/>
  <c r="J209" i="17"/>
  <c r="J210" i="17"/>
  <c r="J211" i="17"/>
  <c r="J212" i="17"/>
  <c r="J213" i="17"/>
  <c r="J214" i="17"/>
  <c r="J274" i="17" l="1"/>
  <c r="J285" i="17"/>
  <c r="J207" i="17" l="1"/>
  <c r="J199" i="17"/>
  <c r="J198" i="17"/>
  <c r="J197" i="17"/>
  <c r="J25" i="24" l="1"/>
  <c r="J53" i="15"/>
  <c r="J54" i="4"/>
  <c r="J55" i="4"/>
  <c r="J16" i="5" l="1"/>
  <c r="J36" i="9"/>
  <c r="J37" i="9"/>
  <c r="J38" i="9"/>
  <c r="J39" i="9"/>
  <c r="J40" i="9"/>
  <c r="J41" i="9"/>
  <c r="J42" i="9"/>
  <c r="J43" i="9"/>
  <c r="J48" i="9"/>
  <c r="J53" i="9"/>
  <c r="J54" i="9"/>
  <c r="J56" i="9"/>
  <c r="J14" i="9"/>
  <c r="J33" i="15"/>
  <c r="J34" i="15"/>
  <c r="J10" i="14"/>
  <c r="J10" i="12"/>
  <c r="J10" i="10"/>
  <c r="J11" i="10"/>
  <c r="J66" i="9" l="1"/>
  <c r="J67" i="9"/>
  <c r="J68" i="9"/>
  <c r="J69" i="9"/>
  <c r="J12" i="13" l="1"/>
  <c r="J12" i="14"/>
  <c r="J24" i="5"/>
  <c r="J23" i="5"/>
  <c r="J21" i="5" l="1"/>
  <c r="J20" i="5"/>
  <c r="J17" i="16"/>
  <c r="J18" i="16"/>
  <c r="J23" i="16"/>
  <c r="J11" i="12"/>
  <c r="J42" i="15"/>
  <c r="J41" i="15"/>
  <c r="J40" i="15" l="1"/>
  <c r="J187" i="17"/>
  <c r="J56" i="22"/>
  <c r="J57" i="22"/>
  <c r="J115" i="17" l="1"/>
  <c r="J77" i="17"/>
  <c r="J76" i="17"/>
  <c r="J75" i="17"/>
  <c r="J74" i="17" l="1"/>
  <c r="J73" i="17"/>
  <c r="J72" i="17"/>
  <c r="J66" i="17"/>
  <c r="J12" i="24"/>
  <c r="J57" i="17"/>
  <c r="J55" i="17"/>
  <c r="J15" i="5" l="1"/>
  <c r="J14" i="5"/>
  <c r="J50" i="4" l="1"/>
  <c r="J49" i="4"/>
  <c r="J44" i="4"/>
  <c r="J43" i="4"/>
  <c r="J37" i="4"/>
  <c r="J36" i="4"/>
  <c r="J35" i="4"/>
  <c r="J34" i="4"/>
  <c r="J33" i="4"/>
  <c r="J40" i="17" l="1"/>
  <c r="J36" i="17"/>
  <c r="J35" i="17"/>
  <c r="J43" i="22"/>
  <c r="J12" i="15"/>
  <c r="J28" i="17" l="1"/>
  <c r="J27" i="17"/>
  <c r="J26" i="17"/>
  <c r="J11" i="15"/>
  <c r="J38" i="15"/>
  <c r="J44" i="15"/>
  <c r="J49" i="15"/>
  <c r="J50" i="15"/>
  <c r="J51" i="15"/>
  <c r="J40" i="22"/>
  <c r="J11" i="24"/>
  <c r="J30" i="4"/>
  <c r="J36" i="22"/>
  <c r="J35" i="22"/>
  <c r="J34" i="22"/>
  <c r="J28" i="22"/>
  <c r="J27" i="22"/>
  <c r="J24" i="17"/>
  <c r="J20" i="22"/>
  <c r="J19" i="22"/>
  <c r="J15" i="22"/>
  <c r="J67" i="22" l="1"/>
  <c r="J13" i="22"/>
  <c r="J18" i="22"/>
  <c r="J22" i="22"/>
  <c r="J23" i="22"/>
  <c r="J29" i="22"/>
  <c r="J9" i="13"/>
  <c r="J8" i="13"/>
  <c r="J9" i="14"/>
  <c r="J8" i="14"/>
  <c r="J65" i="9"/>
  <c r="J10" i="19"/>
  <c r="J9" i="10" l="1"/>
  <c r="J9" i="6"/>
  <c r="J64" i="9"/>
  <c r="J62" i="9"/>
  <c r="J9" i="19"/>
  <c r="J29" i="4"/>
  <c r="J28" i="4"/>
  <c r="J10" i="5" l="1"/>
  <c r="J9" i="5"/>
  <c r="J9" i="16"/>
  <c r="J8" i="16"/>
  <c r="J13" i="17" l="1"/>
  <c r="J14" i="17"/>
  <c r="J15" i="17"/>
  <c r="J22" i="17"/>
  <c r="J23" i="17"/>
  <c r="J25" i="17"/>
  <c r="J29" i="17"/>
  <c r="J34" i="17"/>
  <c r="J41" i="17"/>
  <c r="J42" i="17"/>
  <c r="J45" i="17"/>
  <c r="J47" i="17"/>
  <c r="J48" i="17"/>
  <c r="J49" i="17"/>
  <c r="J50" i="17"/>
  <c r="J51" i="17"/>
  <c r="J52" i="17"/>
  <c r="J53" i="17"/>
  <c r="J54" i="17"/>
  <c r="J56" i="17"/>
  <c r="J58" i="17"/>
  <c r="J59" i="17"/>
  <c r="J60" i="17"/>
  <c r="J61" i="17"/>
  <c r="J62" i="17"/>
  <c r="J63" i="17"/>
  <c r="J67" i="17"/>
  <c r="J68" i="17"/>
  <c r="J69" i="17"/>
  <c r="J70" i="17"/>
  <c r="J71" i="17"/>
  <c r="J125" i="17"/>
  <c r="J188" i="17"/>
  <c r="J189" i="17"/>
  <c r="J190" i="17"/>
  <c r="J191" i="17"/>
  <c r="J192" i="17"/>
  <c r="J193" i="17"/>
  <c r="J194" i="17"/>
  <c r="J195" i="17"/>
  <c r="J205" i="17"/>
  <c r="J206" i="17"/>
  <c r="J22" i="4"/>
  <c r="J8" i="22" l="1"/>
  <c r="J8" i="15" l="1"/>
  <c r="T11" i="23" l="1"/>
  <c r="J16" i="4" l="1"/>
  <c r="J20" i="4"/>
  <c r="J21" i="4"/>
  <c r="J31" i="4"/>
  <c r="J38" i="4"/>
  <c r="J39" i="4"/>
  <c r="J40" i="4"/>
  <c r="J41" i="4"/>
  <c r="J42" i="4"/>
  <c r="J151" i="4" l="1"/>
  <c r="J19" i="5" l="1"/>
  <c r="J18" i="5" l="1"/>
  <c r="J17" i="5"/>
  <c r="J17" i="11" l="1"/>
  <c r="J57" i="9" l="1"/>
  <c r="J15" i="11"/>
  <c r="J12" i="9"/>
  <c r="J7" i="8" l="1"/>
  <c r="J7" i="16" l="1"/>
  <c r="J7" i="15"/>
  <c r="J8" i="12"/>
  <c r="K14" i="12"/>
  <c r="L14" i="12"/>
  <c r="M14" i="12"/>
  <c r="N14" i="12"/>
  <c r="O14" i="12"/>
  <c r="J8" i="11"/>
  <c r="K20" i="11"/>
  <c r="L20" i="11"/>
  <c r="M20" i="11"/>
  <c r="N20" i="11"/>
  <c r="O20" i="11"/>
  <c r="J14" i="12" l="1"/>
  <c r="J20" i="11"/>
  <c r="J136" i="8" l="1"/>
  <c r="J8" i="19"/>
  <c r="J11" i="9" l="1"/>
  <c r="J10" i="9"/>
  <c r="S36" i="23"/>
  <c r="R36" i="23"/>
  <c r="P36" i="23"/>
  <c r="O36" i="23"/>
  <c r="N36" i="23"/>
  <c r="M36" i="23"/>
  <c r="L36" i="23"/>
  <c r="K36" i="23"/>
  <c r="J36" i="23"/>
  <c r="I36" i="23"/>
  <c r="H36" i="23"/>
  <c r="G36" i="23"/>
  <c r="F36" i="23"/>
  <c r="E36" i="23"/>
  <c r="D36" i="23"/>
  <c r="C36" i="23"/>
  <c r="T31" i="23"/>
  <c r="T41" i="23" s="1"/>
  <c r="T27" i="23"/>
  <c r="T26" i="23"/>
  <c r="T25" i="23"/>
  <c r="T24" i="23"/>
  <c r="T21" i="23"/>
  <c r="T20" i="23"/>
  <c r="T19" i="23"/>
  <c r="T18" i="23"/>
  <c r="S47" i="23" s="1"/>
  <c r="T15" i="23"/>
  <c r="T14" i="23"/>
  <c r="T13" i="23"/>
  <c r="S49" i="23" s="1"/>
  <c r="T12" i="23"/>
  <c r="M107" i="22"/>
  <c r="J8" i="9"/>
  <c r="J8" i="5"/>
  <c r="J9" i="9"/>
  <c r="J7" i="5"/>
  <c r="J8" i="10"/>
  <c r="K107" i="22"/>
  <c r="L107" i="22"/>
  <c r="N107" i="22"/>
  <c r="O107" i="22"/>
  <c r="T26" i="17"/>
  <c r="S26" i="17"/>
  <c r="R26" i="17"/>
  <c r="J7" i="14"/>
  <c r="J7" i="13"/>
  <c r="J7" i="24"/>
  <c r="O64" i="15"/>
  <c r="N64" i="15"/>
  <c r="M64" i="15"/>
  <c r="L64" i="15"/>
  <c r="K64" i="15"/>
  <c r="J7" i="6"/>
  <c r="K293" i="17"/>
  <c r="L293" i="17"/>
  <c r="M293" i="17"/>
  <c r="N293" i="17"/>
  <c r="O293" i="17"/>
  <c r="K197" i="16"/>
  <c r="L197" i="16"/>
  <c r="M197" i="16"/>
  <c r="N197" i="16"/>
  <c r="O197" i="16"/>
  <c r="K26" i="24"/>
  <c r="L26" i="24"/>
  <c r="M26" i="24"/>
  <c r="N26" i="24"/>
  <c r="O26" i="24"/>
  <c r="K13" i="14"/>
  <c r="L13" i="14"/>
  <c r="M13" i="14"/>
  <c r="N13" i="14"/>
  <c r="O13" i="14"/>
  <c r="K15" i="13"/>
  <c r="L15" i="13"/>
  <c r="M15" i="13"/>
  <c r="N15" i="13"/>
  <c r="O15" i="13"/>
  <c r="K13" i="10"/>
  <c r="L13" i="10"/>
  <c r="M13" i="10"/>
  <c r="N13" i="10"/>
  <c r="O13" i="10"/>
  <c r="K136" i="8"/>
  <c r="M136" i="8"/>
  <c r="N136" i="8"/>
  <c r="O136" i="8"/>
  <c r="K13" i="19"/>
  <c r="L13" i="19"/>
  <c r="M13" i="19"/>
  <c r="N13" i="19"/>
  <c r="O13" i="19"/>
  <c r="J8" i="7"/>
  <c r="K12" i="7"/>
  <c r="L12" i="7"/>
  <c r="M12" i="7"/>
  <c r="N12" i="7"/>
  <c r="O12" i="7"/>
  <c r="K14" i="6"/>
  <c r="L14" i="6"/>
  <c r="M14" i="6"/>
  <c r="N14" i="6"/>
  <c r="O14" i="6"/>
  <c r="K37" i="5"/>
  <c r="L37" i="5"/>
  <c r="M37" i="5"/>
  <c r="N37" i="5"/>
  <c r="O37" i="5"/>
  <c r="J95" i="9" l="1"/>
  <c r="T32" i="23"/>
  <c r="S50" i="23"/>
  <c r="T28" i="23"/>
  <c r="S51" i="23"/>
  <c r="T22" i="23"/>
  <c r="S48" i="23"/>
  <c r="J13" i="10"/>
  <c r="J197" i="16"/>
  <c r="T16" i="23"/>
  <c r="J15" i="13"/>
  <c r="J13" i="19"/>
  <c r="J12" i="7"/>
  <c r="J14" i="6"/>
  <c r="J13" i="14"/>
  <c r="J293" i="17"/>
  <c r="U26" i="17"/>
  <c r="J37" i="5"/>
  <c r="J26" i="24"/>
  <c r="J64" i="15"/>
  <c r="J107" i="22"/>
  <c r="T40" i="23" l="1"/>
  <c r="S53" i="23"/>
  <c r="S54" i="23" s="1"/>
  <c r="T43" i="23"/>
</calcChain>
</file>

<file path=xl/sharedStrings.xml><?xml version="1.0" encoding="utf-8"?>
<sst xmlns="http://schemas.openxmlformats.org/spreadsheetml/2006/main" count="5545" uniqueCount="1612">
  <si>
    <t>#Kuponi</t>
  </si>
  <si>
    <t>Drejtoria për Buxhet dhe Financa</t>
  </si>
  <si>
    <t>Nr.</t>
  </si>
  <si>
    <t>Nr.CPO</t>
  </si>
  <si>
    <t xml:space="preserve">          Pershkrimi</t>
  </si>
  <si>
    <t>Kodi</t>
  </si>
  <si>
    <t>Shuma</t>
  </si>
  <si>
    <t>Paga&amp;Meditje</t>
  </si>
  <si>
    <t>Komunali</t>
  </si>
  <si>
    <t>M&amp;SH</t>
  </si>
  <si>
    <t>Subvencione</t>
  </si>
  <si>
    <t>Kapitale</t>
  </si>
  <si>
    <t xml:space="preserve">          Furnitori</t>
  </si>
  <si>
    <t>Z.Kryet.</t>
  </si>
  <si>
    <t>Adminis.</t>
  </si>
  <si>
    <t>Buxheti</t>
  </si>
  <si>
    <t>Inspek.</t>
  </si>
  <si>
    <t>Sh.Pub.</t>
  </si>
  <si>
    <t>Ekono.</t>
  </si>
  <si>
    <t>Gjeod.</t>
  </si>
  <si>
    <t>Urban.</t>
  </si>
  <si>
    <t>Shëndet.</t>
  </si>
  <si>
    <t>Kultu.</t>
  </si>
  <si>
    <t>Arsimi</t>
  </si>
  <si>
    <t>Totali</t>
  </si>
  <si>
    <t>Prokuri.</t>
  </si>
  <si>
    <t>Z.Kom.</t>
  </si>
  <si>
    <t>Bujqësi</t>
  </si>
  <si>
    <t>F.Burimor</t>
  </si>
  <si>
    <t>Z.Kuven.</t>
  </si>
  <si>
    <t xml:space="preserve">         </t>
  </si>
  <si>
    <t>KOMUNA  E  DEÇANIT</t>
  </si>
  <si>
    <t xml:space="preserve">   REPUBLIC OF KOSOVA</t>
  </si>
  <si>
    <t>MUNICIPALITY OF DECAN</t>
  </si>
  <si>
    <t xml:space="preserve">       DREJTORIA PER BUXHET DHE FINANCA</t>
  </si>
  <si>
    <t xml:space="preserve">REPUBLIKA E KOSOVËS          </t>
  </si>
  <si>
    <t xml:space="preserve">    REPUBLIKA  KOSOVA                          </t>
  </si>
  <si>
    <t xml:space="preserve">    OPSTINA DECANI</t>
  </si>
  <si>
    <t>22/ T.H.V</t>
  </si>
  <si>
    <t>10/GRANT</t>
  </si>
  <si>
    <t>21/ T.H.V</t>
  </si>
  <si>
    <r>
      <t xml:space="preserve">        </t>
    </r>
    <r>
      <rPr>
        <b/>
        <sz val="10"/>
        <rFont val="Arial"/>
        <family val="2"/>
      </rPr>
      <t xml:space="preserve">  Sub.Totali   </t>
    </r>
  </si>
  <si>
    <r>
      <t xml:space="preserve"> </t>
    </r>
    <r>
      <rPr>
        <b/>
        <sz val="9"/>
        <color indexed="8"/>
        <rFont val="Arial"/>
        <family val="2"/>
      </rPr>
      <t>TOTALI</t>
    </r>
  </si>
  <si>
    <t>Sherb.Sociale</t>
  </si>
  <si>
    <t>Mallra&amp;Sherbime</t>
  </si>
  <si>
    <t>Kategoria Ekonomike</t>
  </si>
  <si>
    <t xml:space="preserve">Totali </t>
  </si>
  <si>
    <r>
      <t xml:space="preserve"> </t>
    </r>
    <r>
      <rPr>
        <b/>
        <sz val="9"/>
        <rFont val="Arial"/>
        <family val="2"/>
      </rPr>
      <t>TOTALI</t>
    </r>
  </si>
  <si>
    <t>Data faturës</t>
  </si>
  <si>
    <t>Nr.Faturës</t>
  </si>
  <si>
    <t>Data pagesës</t>
  </si>
  <si>
    <t>Ad.Arsimit</t>
  </si>
  <si>
    <t>Ars.Fillor</t>
  </si>
  <si>
    <t>Ars.Mesem</t>
  </si>
  <si>
    <t>Sherb.Rezidenciale</t>
  </si>
  <si>
    <t>UNIONI EURPOIAN</t>
  </si>
  <si>
    <t>Paga</t>
  </si>
  <si>
    <t xml:space="preserve"> </t>
  </si>
  <si>
    <t>PAGESAT NGA GRANTI+THV (10+21+22)</t>
  </si>
  <si>
    <t>PAGESAT NGA DONACIONET</t>
  </si>
  <si>
    <t xml:space="preserve">PARAJA E GATSHME - AVANSET </t>
  </si>
  <si>
    <t>Pagat_Janar_Asambleja+Komitetet</t>
  </si>
  <si>
    <t>________________</t>
  </si>
  <si>
    <t>JANAR</t>
  </si>
  <si>
    <t>SHKURT</t>
  </si>
  <si>
    <t>KOMUNA E DEÇANIT</t>
  </si>
  <si>
    <t>PAGA DHE MEDITJE</t>
  </si>
  <si>
    <t>MALLRA DHE SHERBIME</t>
  </si>
  <si>
    <t>SHPENZIME KOMUNALE</t>
  </si>
  <si>
    <t>SUBVENCIONE DHE TRANSFERE</t>
  </si>
  <si>
    <t xml:space="preserve">INVESTIMET KAPITALE </t>
  </si>
  <si>
    <t>TOTALI I PAGESAVE</t>
  </si>
  <si>
    <t>MARS</t>
  </si>
  <si>
    <t>znj.Dafina  Cacaj</t>
  </si>
  <si>
    <t>Drejtoresë per Buxhet dhe Financa</t>
  </si>
  <si>
    <t>Pagat_SHKURT_Asambleja+Komitetet</t>
  </si>
  <si>
    <t>Pagat_MARS_2024</t>
  </si>
  <si>
    <t>Pagat_MARS_Asambleja+Komitetet</t>
  </si>
  <si>
    <t xml:space="preserve">PARAJA E GATSHME / NLB         </t>
  </si>
  <si>
    <t>AVANCE në kodin 13810</t>
  </si>
  <si>
    <t>AVANCE në kodin 13820</t>
  </si>
  <si>
    <t>AVANCET+KREDIT KARTELA</t>
  </si>
  <si>
    <t>Datë, 31 / 03 /2025</t>
  </si>
  <si>
    <t>Pagat_Janar_2025_Ad.Arsimit</t>
  </si>
  <si>
    <t>Pagat_Janar_2025_Ars.Fillor</t>
  </si>
  <si>
    <t>Pagat_Janar_2025_Ars.Mesem</t>
  </si>
  <si>
    <t>Pagat_Shkurt_2025_Ad.Arsimit</t>
  </si>
  <si>
    <t>Pagat_Shkurt_2025_Ars.Fillor</t>
  </si>
  <si>
    <t>Pagat_Shkurt_2025_Ars.Mesem</t>
  </si>
  <si>
    <t>Pagat_MARS_2025_Ad.Arsimit</t>
  </si>
  <si>
    <t>Pagat_MARS_2025_Ars.Fillor</t>
  </si>
  <si>
    <t>Pagat_MARS_2025_Ars.Mesem</t>
  </si>
  <si>
    <r>
      <t>Shpenzimet sipas Kodeve Ekonomike për periudhen Janar-Mars  2025 për</t>
    </r>
    <r>
      <rPr>
        <b/>
        <sz val="12"/>
        <color indexed="8"/>
        <rFont val="Arial"/>
        <family val="2"/>
      </rPr>
      <t xml:space="preserve"> Drejtorin për KULTURË,RINI DHE SPORT (kodi 85015)</t>
    </r>
  </si>
  <si>
    <t>Pagat_JANAR_2025</t>
  </si>
  <si>
    <t>Pagat_SHKURT_2025</t>
  </si>
  <si>
    <t>Pagat_MARS_2025</t>
  </si>
  <si>
    <t>NR</t>
  </si>
  <si>
    <r>
      <t>Shpenzimet sipas Kodeve Ekonomike për periudhen Janar-Mars 2025 për</t>
    </r>
    <r>
      <rPr>
        <b/>
        <sz val="12"/>
        <rFont val="Arial"/>
        <family val="2"/>
      </rPr>
      <t xml:space="preserve"> Sherbimet Sociale REZIDENCIALE(75572)</t>
    </r>
  </si>
  <si>
    <t>Pagat_JANAR_2025-RETROAKTIV</t>
  </si>
  <si>
    <t>Pagat_SHKURT_2025-RETROAKTIV</t>
  </si>
  <si>
    <t>Pagat_MARS_2025-RETROAKTIV</t>
  </si>
  <si>
    <r>
      <t>Shpenzimet sipas Kodeve Ekonomike për periudhen Janar-Mars 2025 për</t>
    </r>
    <r>
      <rPr>
        <b/>
        <sz val="12"/>
        <rFont val="Arial"/>
        <family val="2"/>
      </rPr>
      <t xml:space="preserve"> Sherbimet SOCIALE (75571)</t>
    </r>
  </si>
  <si>
    <r>
      <t>Shpenzimet sipas Kodeve Ekonomike për periudhen Janar-Mars 2025  për</t>
    </r>
    <r>
      <rPr>
        <b/>
        <sz val="12"/>
        <rFont val="Arial"/>
        <family val="2"/>
      </rPr>
      <t xml:space="preserve"> Drejtorin për ARSIM DHE SHKENCË (kodi 92024)</t>
    </r>
  </si>
  <si>
    <r>
      <t>Shpenzimet sipas Kodeve Ekonomike për peridhen Janar-Mars 2025 për</t>
    </r>
    <r>
      <rPr>
        <b/>
        <sz val="12"/>
        <rFont val="Arial"/>
        <family val="2"/>
      </rPr>
      <t xml:space="preserve"> Drejtorin për SHËNDETËSI (kodi 73024-73900)</t>
    </r>
  </si>
  <si>
    <t>Pagat_JANAR_2025_Ad.SH.</t>
  </si>
  <si>
    <t>Pagat_JANAR_2025_QKMF</t>
  </si>
  <si>
    <t>Pagat_SHKURT_2025_Ad.SH.</t>
  </si>
  <si>
    <t>Pagat_SHKURT_2025_QKMF</t>
  </si>
  <si>
    <t>Pagat_MARS_2025_Ad.SH.</t>
  </si>
  <si>
    <t>Pagat_MARS_2025_QKMF</t>
  </si>
  <si>
    <r>
      <t>Shpenzimet sipas Kodeve Ekonomike për periudhen Janar-Mars 2025 për</t>
    </r>
    <r>
      <rPr>
        <b/>
        <sz val="12"/>
        <color indexed="8"/>
        <rFont val="Arial"/>
        <family val="2"/>
      </rPr>
      <t xml:space="preserve"> Drejtorin për URBANIZEM (kodi 66080)</t>
    </r>
  </si>
  <si>
    <r>
      <t>Shpenzimet sipas Kodeve Ekonomike për periudhen Janar-Mars 2025 për</t>
    </r>
    <r>
      <rPr>
        <b/>
        <sz val="12"/>
        <color indexed="8"/>
        <rFont val="Arial"/>
        <family val="2"/>
      </rPr>
      <t xml:space="preserve"> Drejtorin për KADASTER DHE GJEODEZI (kodi 65075)</t>
    </r>
  </si>
  <si>
    <r>
      <t>Shpenzimet sipas Kodeve Ekonomike për periudhen Janar-Mars 2025 për</t>
    </r>
    <r>
      <rPr>
        <b/>
        <sz val="12"/>
        <color indexed="8"/>
        <rFont val="Arial"/>
        <family val="2"/>
      </rPr>
      <t xml:space="preserve"> Drejtorin për EKONOMI (kodi 48015)</t>
    </r>
  </si>
  <si>
    <r>
      <t>Shpenzimet sipas Kodeve Ekonomike për periudhen Janar-Mars 2025 për</t>
    </r>
    <r>
      <rPr>
        <b/>
        <sz val="12"/>
        <color indexed="8"/>
        <rFont val="Arial"/>
        <family val="2"/>
      </rPr>
      <t xml:space="preserve"> Drejtorin për BUJQËSI (kodi 47015)</t>
    </r>
  </si>
  <si>
    <r>
      <t>Shpenzimet sipas Kodeve Ekonomike për periudhen Janar-Mars 2025 për</t>
    </r>
    <r>
      <rPr>
        <b/>
        <sz val="12"/>
        <color indexed="8"/>
        <rFont val="Arial"/>
        <family val="2"/>
      </rPr>
      <t xml:space="preserve"> ZYREN PËR KOMUNITETE (kodi 19575)</t>
    </r>
  </si>
  <si>
    <r>
      <t>Shpenzimet sipas Kodeve Ekonomike për periudhen Janar-Mars 2025 për</t>
    </r>
    <r>
      <rPr>
        <b/>
        <sz val="12"/>
        <rFont val="Arial"/>
        <family val="2"/>
      </rPr>
      <t xml:space="preserve"> Drejtorin për SHERBIME PUBLIKE (kodi 18015-18275)</t>
    </r>
  </si>
  <si>
    <t>Pagat_JANAR_2025_Inf.Rrugore</t>
  </si>
  <si>
    <t>Pagat_JANAR_2025_Zjarrëfikësit</t>
  </si>
  <si>
    <t>Pagat_SHKURT_2025_Inf.Rrugore</t>
  </si>
  <si>
    <t>Pagat_SHKURT_2025_Zjarrëfikësit</t>
  </si>
  <si>
    <t>Pagat_MARS_2025_Inf.Rrugore</t>
  </si>
  <si>
    <t>Pagat_MARS_2025_Zjarrëfikësit</t>
  </si>
  <si>
    <r>
      <t>Shpenzimet sipas Kodeve Ekonomike për periudhen Janar-Mars 2025 për</t>
    </r>
    <r>
      <rPr>
        <b/>
        <sz val="12"/>
        <rFont val="Arial"/>
        <family val="2"/>
      </rPr>
      <t xml:space="preserve"> Programin BUXHET DHE FINANCA  (kodi 17515)</t>
    </r>
  </si>
  <si>
    <r>
      <t>Shpenzimet sipas Kodeve Ekonomike për periudhen Janar-Mars 2025 për</t>
    </r>
    <r>
      <rPr>
        <b/>
        <sz val="12"/>
        <color indexed="8"/>
        <rFont val="Arial"/>
        <family val="2"/>
      </rPr>
      <t xml:space="preserve"> Zyren e KUVENDIT KOMUNAL (kodi 16915)</t>
    </r>
  </si>
  <si>
    <r>
      <t>Shpenzimet sipas Kodeve Ekonomike për periudhen Janar-Mars 2025 për</t>
    </r>
    <r>
      <rPr>
        <b/>
        <sz val="12"/>
        <color indexed="8"/>
        <rFont val="Arial"/>
        <family val="2"/>
      </rPr>
      <t xml:space="preserve"> Zyren e PROKURIMIT (kodi 16775)</t>
    </r>
  </si>
  <si>
    <r>
      <t>Shpenzimet sipas Kodeve Ekonomike për periudhen Janar-Mars 2025 për</t>
    </r>
    <r>
      <rPr>
        <b/>
        <sz val="12"/>
        <rFont val="Arial"/>
        <family val="2"/>
      </rPr>
      <t xml:space="preserve"> Drejtorin e  INSPEKCIONIT (kodi 16629)</t>
    </r>
  </si>
  <si>
    <r>
      <t>Shpenzimet sipas Kodeve Ekonomike për periudhen Janar-Mars 2025 për</t>
    </r>
    <r>
      <rPr>
        <b/>
        <sz val="12"/>
        <rFont val="Arial"/>
        <family val="2"/>
      </rPr>
      <t xml:space="preserve"> Programin ADMINISTRATA DHE PËRSONELI  (kodi 16015)</t>
    </r>
  </si>
  <si>
    <r>
      <t>Shpenzimet sipas Kodeve Ekonomike për periudhen Janar-Mars 2025 për</t>
    </r>
    <r>
      <rPr>
        <b/>
        <sz val="12"/>
        <rFont val="Arial"/>
        <family val="2"/>
      </rPr>
      <t xml:space="preserve"> Programin ZYRA E KRYETARIT  (kodi 16015)</t>
    </r>
  </si>
  <si>
    <t>31.01.2025</t>
  </si>
  <si>
    <t>SPEC.FAT.DHJETOR 2024</t>
  </si>
  <si>
    <t>30.01.2025</t>
  </si>
  <si>
    <t>SHPENZIME TË RRYMËS</t>
  </si>
  <si>
    <t>KESCO</t>
  </si>
  <si>
    <t>02.NR.26060</t>
  </si>
  <si>
    <t>10.08.2023</t>
  </si>
  <si>
    <t>04.02.2025</t>
  </si>
  <si>
    <t>SHERBIME TE VEQANTA</t>
  </si>
  <si>
    <t>VETON BINAKAJ</t>
  </si>
  <si>
    <t>02.NR.20967</t>
  </si>
  <si>
    <t>05.07.2024</t>
  </si>
  <si>
    <t>04.02.2024</t>
  </si>
  <si>
    <t>FATMIRE ZUKAJ</t>
  </si>
  <si>
    <t>9023923</t>
  </si>
  <si>
    <t>01.01.2025</t>
  </si>
  <si>
    <t>SHPENZIMET E RRYMES</t>
  </si>
  <si>
    <t>spec.fat nëntor 2024</t>
  </si>
  <si>
    <t>spec.fat dhjetor 2024</t>
  </si>
  <si>
    <t>9033915</t>
  </si>
  <si>
    <t>24.12.2024</t>
  </si>
  <si>
    <t>9024452</t>
  </si>
  <si>
    <t>20.12.2024</t>
  </si>
  <si>
    <t>9024453</t>
  </si>
  <si>
    <t>27.12.2024</t>
  </si>
  <si>
    <t>9007250</t>
  </si>
  <si>
    <t>25.12.2024</t>
  </si>
  <si>
    <t>9025808</t>
  </si>
  <si>
    <t>476837</t>
  </si>
  <si>
    <t>31.12.2024</t>
  </si>
  <si>
    <t>SHPENZIME PËR MBETURINA</t>
  </si>
  <si>
    <t>HIGJIENA SHA</t>
  </si>
  <si>
    <t>476838</t>
  </si>
  <si>
    <t>476836</t>
  </si>
  <si>
    <t>550114303-2408</t>
  </si>
  <si>
    <t>05.01.2025</t>
  </si>
  <si>
    <t>SHPENZIME TË TELEFONIT</t>
  </si>
  <si>
    <t>TK SHA</t>
  </si>
  <si>
    <t>550114376/2408</t>
  </si>
  <si>
    <t>SI-25-A022C-00038</t>
  </si>
  <si>
    <t>17.01.2025</t>
  </si>
  <si>
    <t>FURNIZIM ME USHQIM DHE PIJE (jo dreka zyrtare)</t>
  </si>
  <si>
    <t>LIRIDONI DISTRIBUTION SH A</t>
  </si>
  <si>
    <t>SI-24-104A-01717</t>
  </si>
  <si>
    <t>16.12.2024</t>
  </si>
  <si>
    <t>SI-24-104A-01572</t>
  </si>
  <si>
    <t>19.11.2024</t>
  </si>
  <si>
    <t>9023924</t>
  </si>
  <si>
    <t>SHA-346-2024</t>
  </si>
  <si>
    <t>ZENEL LIKA B I</t>
  </si>
  <si>
    <t>02.NR.18373</t>
  </si>
  <si>
    <t>12.06.2024</t>
  </si>
  <si>
    <t>SHERBIME KONTRAKTUESE TJERA</t>
  </si>
  <si>
    <t>FATIME QUFAJ</t>
  </si>
  <si>
    <t>02.NR.41885</t>
  </si>
  <si>
    <t>18.12.2024</t>
  </si>
  <si>
    <t>VENERA MUSHKOLAJ</t>
  </si>
  <si>
    <t>151026057176/2405</t>
  </si>
  <si>
    <t xml:space="preserve">SHPENZIMET E TELEFONIT </t>
  </si>
  <si>
    <t>550024058/2408</t>
  </si>
  <si>
    <t>26.12.2024</t>
  </si>
  <si>
    <t>26.12.2025</t>
  </si>
  <si>
    <t>MIRËMBAJTJE RUTINORE</t>
  </si>
  <si>
    <t>003LK/25</t>
  </si>
  <si>
    <t>28.01.2025</t>
  </si>
  <si>
    <t>NDERTIMI I RRUGËVE TË BJESHKËVE</t>
  </si>
  <si>
    <t>ARFA GROUP SHPK</t>
  </si>
  <si>
    <t>002-2025</t>
  </si>
  <si>
    <t>OBJEKT SPORTIV</t>
  </si>
  <si>
    <t>VB TOFAJ SHPK</t>
  </si>
  <si>
    <t>230830110157/2408</t>
  </si>
  <si>
    <t>05.02.2025</t>
  </si>
  <si>
    <t>550114335/2408</t>
  </si>
  <si>
    <t>550030080/2408</t>
  </si>
  <si>
    <t>550022779/2408</t>
  </si>
  <si>
    <t>02.NR.41487</t>
  </si>
  <si>
    <t>12.12.2024</t>
  </si>
  <si>
    <t>SPECIFIKACION Nr.1</t>
  </si>
  <si>
    <t>MIRËMBAJTJE DHE RIPARIM I VETURAVE</t>
  </si>
  <si>
    <t xml:space="preserve">SEFERI MONT SHPK </t>
  </si>
  <si>
    <t>SHA-309-2024</t>
  </si>
  <si>
    <t>26.11.2024</t>
  </si>
  <si>
    <t>SHA-348-2024</t>
  </si>
  <si>
    <t>SHA-345-2024</t>
  </si>
  <si>
    <t>250105</t>
  </si>
  <si>
    <t>13.01.2025</t>
  </si>
  <si>
    <t>SHPENZIME TJERA PËR UDHËTIME ZYRTARE JASHT VENDIT</t>
  </si>
  <si>
    <t>CEO SHPK</t>
  </si>
  <si>
    <t>21.12.2024</t>
  </si>
  <si>
    <t>DREKA ZYRTARE</t>
  </si>
  <si>
    <t>ANTIKA 3B</t>
  </si>
  <si>
    <t>Nr.143</t>
  </si>
  <si>
    <t>14.01.2025</t>
  </si>
  <si>
    <t>12/2024</t>
  </si>
  <si>
    <t>SHPENZIMET ME KREDIT KARTELË DHJETOR/2024</t>
  </si>
  <si>
    <t>DTH BASHKIM RAMOSAJ</t>
  </si>
  <si>
    <t>KERKESE</t>
  </si>
  <si>
    <t>04.11.2024</t>
  </si>
  <si>
    <t>AKOMODIM PËR UDHËTIM JASHT VENDIT</t>
  </si>
  <si>
    <t>DAFINA CACAJ</t>
  </si>
  <si>
    <t>SHPENZIME TJERA PËR UDHËTIM JASHT VENDIT</t>
  </si>
  <si>
    <t>ISUF DEMHASAJ</t>
  </si>
  <si>
    <t>LENDIM KUÇI</t>
  </si>
  <si>
    <t>250112</t>
  </si>
  <si>
    <t>AKOMODIM P3R UDHËTIM ZYRTAR JASHT VENDIT</t>
  </si>
  <si>
    <t>18/2024</t>
  </si>
  <si>
    <t>06.02.2025</t>
  </si>
  <si>
    <t>NEKI KUÇI BI</t>
  </si>
  <si>
    <t>8888808</t>
  </si>
  <si>
    <t>KS ELSIG SHA</t>
  </si>
  <si>
    <t>4147/24</t>
  </si>
  <si>
    <t>25.11.2024</t>
  </si>
  <si>
    <t>NIKI SHN SHPK</t>
  </si>
  <si>
    <t>MPB</t>
  </si>
  <si>
    <t>MBL4A0010064746K</t>
  </si>
  <si>
    <t>MBL4B0010064746W</t>
  </si>
  <si>
    <t>MBLTE0010064746X</t>
  </si>
  <si>
    <t>SIGURIM I AUTOMJETIT</t>
  </si>
  <si>
    <t>KONTROLLA TEKNIKE</t>
  </si>
  <si>
    <t>TAKSA ADMINISTRATIVE</t>
  </si>
  <si>
    <t>TAKSA RRUGORE</t>
  </si>
  <si>
    <t>TAKSA EKOLOGJIKE</t>
  </si>
  <si>
    <t>SPEC.Nr.4</t>
  </si>
  <si>
    <t>05.02.2024</t>
  </si>
  <si>
    <t>FURNIZIM PASTRIMI</t>
  </si>
  <si>
    <t>MERGIM IBERHYSAJ BI</t>
  </si>
  <si>
    <t>0001949</t>
  </si>
  <si>
    <t>TAULANT MUSHKOLAJ BI</t>
  </si>
  <si>
    <t>02.NR.3499</t>
  </si>
  <si>
    <t>SHERBIME KËSHILLDHËNESE PROFESIONALE</t>
  </si>
  <si>
    <t>HASAN KUÇI</t>
  </si>
  <si>
    <t>DYKE LLOLLUNI</t>
  </si>
  <si>
    <t>ZOJE SELMONAJ</t>
  </si>
  <si>
    <t>NDERIM CENAJ</t>
  </si>
  <si>
    <t>LENDIM KUQI</t>
  </si>
  <si>
    <t>02.NR.1879</t>
  </si>
  <si>
    <t>20.01.2025</t>
  </si>
  <si>
    <t>RASIM ALAJ</t>
  </si>
  <si>
    <t>02.NR.43271</t>
  </si>
  <si>
    <t>0037667</t>
  </si>
  <si>
    <t>02.NR.34687</t>
  </si>
  <si>
    <t>11.10.2024</t>
  </si>
  <si>
    <t>SHA-324-2024</t>
  </si>
  <si>
    <t>17.12.2024</t>
  </si>
  <si>
    <t>ZENEL LIKAJ BI</t>
  </si>
  <si>
    <t>2045100035</t>
  </si>
  <si>
    <t>SHPENZIME TË UJIT</t>
  </si>
  <si>
    <t>KRU HIDRODRINI SH A</t>
  </si>
  <si>
    <t>07.02.2025</t>
  </si>
  <si>
    <t>2045100003</t>
  </si>
  <si>
    <t>161228070546/2405</t>
  </si>
  <si>
    <t>SHPENZIMET E TELEFONIT</t>
  </si>
  <si>
    <t>TK SH A</t>
  </si>
  <si>
    <t>SPEC.Nr.01</t>
  </si>
  <si>
    <t>03.02.2025</t>
  </si>
  <si>
    <t>0055981</t>
  </si>
  <si>
    <t>06.12.2024</t>
  </si>
  <si>
    <t>DRTEKAT ZYRTARE</t>
  </si>
  <si>
    <t>NAIM M.KUÇI B I</t>
  </si>
  <si>
    <t>0055985</t>
  </si>
  <si>
    <t>28.12.2024</t>
  </si>
  <si>
    <t>24-SHV01-001-378</t>
  </si>
  <si>
    <t>19.12.2024</t>
  </si>
  <si>
    <t>MIRËMBAJTJE E SHKOLLAVE</t>
  </si>
  <si>
    <t>ZENUN GOGAJ B I</t>
  </si>
  <si>
    <t>AVANC PËR PARA TË IMËT</t>
  </si>
  <si>
    <t>QKMF</t>
  </si>
  <si>
    <t>149</t>
  </si>
  <si>
    <t>30.12.2024</t>
  </si>
  <si>
    <t>BESNIK JANUZAJ BI</t>
  </si>
  <si>
    <t>151</t>
  </si>
  <si>
    <t>150</t>
  </si>
  <si>
    <t>FSM-24-000141</t>
  </si>
  <si>
    <t>10.02.2025</t>
  </si>
  <si>
    <t>259/24 0000</t>
  </si>
  <si>
    <t>15.11.2024</t>
  </si>
  <si>
    <t>DERIVATE PER VETURA</t>
  </si>
  <si>
    <t>DHF COMPANY SHPK</t>
  </si>
  <si>
    <t>7830/24</t>
  </si>
  <si>
    <t>PETROL COMPANY SHPK</t>
  </si>
  <si>
    <t>276/24  000</t>
  </si>
  <si>
    <t>DERIVATE PER GJENERATOR</t>
  </si>
  <si>
    <t>7815/24</t>
  </si>
  <si>
    <t>275/24  0000</t>
  </si>
  <si>
    <t>7832/24</t>
  </si>
  <si>
    <t>7831/24</t>
  </si>
  <si>
    <t>7829/24</t>
  </si>
  <si>
    <t>274/24  0000</t>
  </si>
  <si>
    <t>0026</t>
  </si>
  <si>
    <t>MIRËMBAJTJE E PAISJEVE</t>
  </si>
  <si>
    <t>SEFERI MONT SHPK</t>
  </si>
  <si>
    <t>09/2025</t>
  </si>
  <si>
    <t>LEMKOS SHPK</t>
  </si>
  <si>
    <t>08/2024</t>
  </si>
  <si>
    <t>10/2024</t>
  </si>
  <si>
    <t>273/24  0000</t>
  </si>
  <si>
    <t>0204/2024</t>
  </si>
  <si>
    <r>
      <t>GOP SHPK</t>
    </r>
    <r>
      <rPr>
        <i/>
        <sz val="8"/>
        <color rgb="FFFF0000"/>
        <rFont val="Arial"/>
        <family val="2"/>
      </rPr>
      <t>-LIDHET ME SHPENZIMIN 2024-419956</t>
    </r>
  </si>
  <si>
    <t>1248-210-001-24</t>
  </si>
  <si>
    <t>11.02.2025</t>
  </si>
  <si>
    <t>FURNIZIM PËR ZYRE - LETER</t>
  </si>
  <si>
    <t>GI GRAFO LONI SHPK</t>
  </si>
  <si>
    <t>0027873</t>
  </si>
  <si>
    <t>NAIM ISLAMAJ BI</t>
  </si>
  <si>
    <t>7833/24</t>
  </si>
  <si>
    <t>31.12.2025</t>
  </si>
  <si>
    <t>2045100028</t>
  </si>
  <si>
    <t>30.11.2024</t>
  </si>
  <si>
    <t>SHPENZIMET E UJIT</t>
  </si>
  <si>
    <t>2045100027</t>
  </si>
  <si>
    <t>12.02.2025</t>
  </si>
  <si>
    <t>2045100034</t>
  </si>
  <si>
    <t>2045100018</t>
  </si>
  <si>
    <t>20224284</t>
  </si>
  <si>
    <t>20300065</t>
  </si>
  <si>
    <t>20300064</t>
  </si>
  <si>
    <t>2045100017</t>
  </si>
  <si>
    <t>2045100022</t>
  </si>
  <si>
    <t>2045100031</t>
  </si>
  <si>
    <t>2045100023</t>
  </si>
  <si>
    <t>2045100041</t>
  </si>
  <si>
    <t>2044010006</t>
  </si>
  <si>
    <t>2045100033</t>
  </si>
  <si>
    <t>20224285</t>
  </si>
  <si>
    <t>2045100019</t>
  </si>
  <si>
    <t>2045100040</t>
  </si>
  <si>
    <t>2045100016</t>
  </si>
  <si>
    <t>2045100036</t>
  </si>
  <si>
    <t>SPEC.Nr.2</t>
  </si>
  <si>
    <t>FURNIZIM PER ZYRE</t>
  </si>
  <si>
    <t>AGIMI DE SHPK</t>
  </si>
  <si>
    <t>27.09.2024</t>
  </si>
  <si>
    <t>SHERBIME KESHILLDHENSE PROFESIONALE</t>
  </si>
  <si>
    <t>EV COMPANY SHPK</t>
  </si>
  <si>
    <t>SPEC.Nr.3</t>
  </si>
  <si>
    <t>#  006/24</t>
  </si>
  <si>
    <t>23/2024</t>
  </si>
  <si>
    <t>05.06.2025</t>
  </si>
  <si>
    <t>MIREMBAJTJE E TI</t>
  </si>
  <si>
    <t>CIMI @ ELECTRONIC SHPK</t>
  </si>
  <si>
    <t>252/24 0000</t>
  </si>
  <si>
    <t>31.10.2024</t>
  </si>
  <si>
    <t xml:space="preserve">NAFTE PER NGROHJE </t>
  </si>
  <si>
    <t>251/24 0000</t>
  </si>
  <si>
    <t>2024-585</t>
  </si>
  <si>
    <t>04.09.2024</t>
  </si>
  <si>
    <t>KOMPJUTER</t>
  </si>
  <si>
    <t>INFINITT SHPK</t>
  </si>
  <si>
    <t>02.NR.3890</t>
  </si>
  <si>
    <t>13.02.2025</t>
  </si>
  <si>
    <t>SHERBIME KESHILLDHENESE PROFESIONALE</t>
  </si>
  <si>
    <t>SAMI GJIKOKAJ</t>
  </si>
  <si>
    <t>468320</t>
  </si>
  <si>
    <t>13.12.2025</t>
  </si>
  <si>
    <t>HIGJIENA SH A</t>
  </si>
  <si>
    <t>468311</t>
  </si>
  <si>
    <t>468310</t>
  </si>
  <si>
    <t>468316</t>
  </si>
  <si>
    <t>468313</t>
  </si>
  <si>
    <t>468322</t>
  </si>
  <si>
    <t>468317</t>
  </si>
  <si>
    <t>468321</t>
  </si>
  <si>
    <t>476850</t>
  </si>
  <si>
    <t>20300075</t>
  </si>
  <si>
    <t>FSM-25-000003</t>
  </si>
  <si>
    <t>06.01.2025</t>
  </si>
  <si>
    <t>9/25-0018</t>
  </si>
  <si>
    <t>09.01.2025</t>
  </si>
  <si>
    <t>FURNIZIM ME USHQIM DHE PIJE-JO DREKA ZYRTARE</t>
  </si>
  <si>
    <t>MUSAJ LEKU B I</t>
  </si>
  <si>
    <t>24-SHV01-015-9510</t>
  </si>
  <si>
    <t>APETIT SH P K</t>
  </si>
  <si>
    <t>SPEC.Nr-7</t>
  </si>
  <si>
    <t>22.01.2025</t>
  </si>
  <si>
    <t>SPEC.Nr-8</t>
  </si>
  <si>
    <t>MIRËMBAJTJE DHE RIPARIM I AUTOMJETEVE</t>
  </si>
  <si>
    <t>001/KD-25</t>
  </si>
  <si>
    <t>SHERBIME KONTRAKTUESE TJERA-PAGA JANAR 2025</t>
  </si>
  <si>
    <t>ALB EAGLE SHPK</t>
  </si>
  <si>
    <t>0382</t>
  </si>
  <si>
    <t>22.11.2024</t>
  </si>
  <si>
    <t>0010</t>
  </si>
  <si>
    <t>21.01.2025</t>
  </si>
  <si>
    <t>SPEC.Nr-3</t>
  </si>
  <si>
    <t>6694/24</t>
  </si>
  <si>
    <t>SPEC.Nr-6</t>
  </si>
  <si>
    <t>476849</t>
  </si>
  <si>
    <t>JANAR/2025</t>
  </si>
  <si>
    <t>14.02.2025</t>
  </si>
  <si>
    <t>476841</t>
  </si>
  <si>
    <t>476847</t>
  </si>
  <si>
    <t>476842</t>
  </si>
  <si>
    <t>476851</t>
  </si>
  <si>
    <t>476845</t>
  </si>
  <si>
    <t>476846</t>
  </si>
  <si>
    <t>476843</t>
  </si>
  <si>
    <t>476848</t>
  </si>
  <si>
    <t>476852</t>
  </si>
  <si>
    <t>SPEC.Nr. 10</t>
  </si>
  <si>
    <t>SPEC.Nr. 7</t>
  </si>
  <si>
    <t>JONI CACAJ BI</t>
  </si>
  <si>
    <t>SPEC.Nr. 8</t>
  </si>
  <si>
    <t>SPEC.Nr. 6</t>
  </si>
  <si>
    <t>SPEC.Nr. 11</t>
  </si>
  <si>
    <t>FURNIZIM ME  PIJE -JO DREKA ZYRTARE</t>
  </si>
  <si>
    <t>FURNIZIM ME USHQIM DHE  PIJE -JO DREKA ZYRTARE</t>
  </si>
  <si>
    <t>550114308/2393</t>
  </si>
  <si>
    <t>550114308/2408</t>
  </si>
  <si>
    <t>211115100933/2393</t>
  </si>
  <si>
    <t>211115100933/2408</t>
  </si>
  <si>
    <t>550028401/2393</t>
  </si>
  <si>
    <t>550028401/2408</t>
  </si>
  <si>
    <t>MIRËMBAJTJE RUTINORE-NDRIQIMI PUBLIK</t>
  </si>
  <si>
    <t>ELEKTROMONT DI SHPK</t>
  </si>
  <si>
    <t>Nr. 03/2025</t>
  </si>
  <si>
    <t>191121093102/2394</t>
  </si>
  <si>
    <t>191121093102/2408</t>
  </si>
  <si>
    <t>550114343/2393</t>
  </si>
  <si>
    <t>550114343/2408</t>
  </si>
  <si>
    <t>550029983/2393</t>
  </si>
  <si>
    <t>550029983/2408</t>
  </si>
  <si>
    <t>550023142/2393</t>
  </si>
  <si>
    <t>550023142/2408</t>
  </si>
  <si>
    <t>191028092567/2393</t>
  </si>
  <si>
    <t>191028092567/2408</t>
  </si>
  <si>
    <t>550021745/2393</t>
  </si>
  <si>
    <t>550021745/2408</t>
  </si>
  <si>
    <t>02.NR.36219</t>
  </si>
  <si>
    <t>23.10.2023</t>
  </si>
  <si>
    <t>19.02.2025</t>
  </si>
  <si>
    <t>VALON HOXHAJ</t>
  </si>
  <si>
    <t>003-2025</t>
  </si>
  <si>
    <t>NDERTIMI I QENDRES TURISTIKE</t>
  </si>
  <si>
    <t>FSM-24-000002</t>
  </si>
  <si>
    <t>01.08.2024</t>
  </si>
  <si>
    <t>02.NR.40121</t>
  </si>
  <si>
    <t>02.12.2024</t>
  </si>
  <si>
    <t>SHERBIME TË VEQANTA</t>
  </si>
  <si>
    <t>OSMAN PANXHAJ</t>
  </si>
  <si>
    <t>02.NR.949</t>
  </si>
  <si>
    <t>10.01.2025</t>
  </si>
  <si>
    <t>QENDRIM JUSAJ</t>
  </si>
  <si>
    <t>DASAR KRASNIQI</t>
  </si>
  <si>
    <t>02.NR.41114</t>
  </si>
  <si>
    <t>10.12.2024</t>
  </si>
  <si>
    <t>DUO CONSTRUCTION SHPK</t>
  </si>
  <si>
    <t>JRL ESCO L L C</t>
  </si>
  <si>
    <t>JRL1/25; 14/24; 13/24</t>
  </si>
  <si>
    <t>PAISJET E GJENERIMIT TË ENERGJISË ELEKTRIKE</t>
  </si>
  <si>
    <t>550114308/2413</t>
  </si>
  <si>
    <t>20.02.2025</t>
  </si>
  <si>
    <t>211115100933/2413</t>
  </si>
  <si>
    <t>485367</t>
  </si>
  <si>
    <t>9023721</t>
  </si>
  <si>
    <t>9007148</t>
  </si>
  <si>
    <t>01.02.2025</t>
  </si>
  <si>
    <t>9009223</t>
  </si>
  <si>
    <t>9062381</t>
  </si>
  <si>
    <t>9007183</t>
  </si>
  <si>
    <t>23.01.2025</t>
  </si>
  <si>
    <t>485366</t>
  </si>
  <si>
    <t>550021745/2413</t>
  </si>
  <si>
    <t>9007118</t>
  </si>
  <si>
    <t>02.NR.24812</t>
  </si>
  <si>
    <t>03.08.2023</t>
  </si>
  <si>
    <t>21.02.2025</t>
  </si>
  <si>
    <t>VETON SHALA</t>
  </si>
  <si>
    <t>02.NR.17091</t>
  </si>
  <si>
    <t>03.06.2024</t>
  </si>
  <si>
    <t>02.NR.41002</t>
  </si>
  <si>
    <t>08.12.2023</t>
  </si>
  <si>
    <t>EGZON BINAKAJ</t>
  </si>
  <si>
    <t>02.NR.24853</t>
  </si>
  <si>
    <t>EDONIS SEJFIJAJ</t>
  </si>
  <si>
    <t>02.NR.28626</t>
  </si>
  <si>
    <t>28.08.2023</t>
  </si>
  <si>
    <t>ERMAL SELMANAJ</t>
  </si>
  <si>
    <t>DUKAGJIN POVATAJ</t>
  </si>
  <si>
    <t>02.NR.14388</t>
  </si>
  <si>
    <t>08.05.2024</t>
  </si>
  <si>
    <t>MUJË SEJFIJAJ</t>
  </si>
  <si>
    <t>ARGJIRA HADERGJONAJ</t>
  </si>
  <si>
    <t>02.NR.37103</t>
  </si>
  <si>
    <t>KERKESË</t>
  </si>
  <si>
    <t>14.08.2024</t>
  </si>
  <si>
    <t>SHPENZIMET E UDHËTIMIT JASHT VENDIT</t>
  </si>
  <si>
    <t>ZEQË MALAJ</t>
  </si>
  <si>
    <t>02.1125001-1</t>
  </si>
  <si>
    <t>TROTUARET</t>
  </si>
  <si>
    <t>FIDANI-L</t>
  </si>
  <si>
    <t>13/2024</t>
  </si>
  <si>
    <t>MIREMBAJTJE E PAISJEVE</t>
  </si>
  <si>
    <t>MFAKP80457978154</t>
  </si>
  <si>
    <t>TRUSTI PENSIONAL I KOSOVES</t>
  </si>
  <si>
    <t>MFAKP8047321279U</t>
  </si>
  <si>
    <t>21.11.2024</t>
  </si>
  <si>
    <t>18.02.2025</t>
  </si>
  <si>
    <t>MFAKP8047321459W</t>
  </si>
  <si>
    <t>MFA2E8045797814W</t>
  </si>
  <si>
    <t>ATK</t>
  </si>
  <si>
    <t>MFA2E8047321278M</t>
  </si>
  <si>
    <t>MFA2E80473214580</t>
  </si>
  <si>
    <t>TS-81/24</t>
  </si>
  <si>
    <t>03.10.2024</t>
  </si>
  <si>
    <t>TECHNOSTORE L L C</t>
  </si>
  <si>
    <t>BELLE RESORT</t>
  </si>
  <si>
    <t>25.12.2025</t>
  </si>
  <si>
    <t>02.NR.34590</t>
  </si>
  <si>
    <t>24.02.2025</t>
  </si>
  <si>
    <t>FLORENTINA BINAKAJ</t>
  </si>
  <si>
    <t>10.10.2024</t>
  </si>
  <si>
    <t>02.NR.20420</t>
  </si>
  <si>
    <t>02.07.2024</t>
  </si>
  <si>
    <t>QENDRESA AHMETGJEKAJ</t>
  </si>
  <si>
    <t>02.NR.28627</t>
  </si>
  <si>
    <t>SADIK STOJKAJ</t>
  </si>
  <si>
    <t>02.NR.19735</t>
  </si>
  <si>
    <t>26.06.2024</t>
  </si>
  <si>
    <t>NEZIR BOSHTRAJ</t>
  </si>
  <si>
    <t>SELIM CACAJ</t>
  </si>
  <si>
    <t>02.NR.19736</t>
  </si>
  <si>
    <t>26.06.2025</t>
  </si>
  <si>
    <t>JETON DEMUKAJ</t>
  </si>
  <si>
    <t>BESJANA TAHIRAJ</t>
  </si>
  <si>
    <t>RAMË DEMHASAJ</t>
  </si>
  <si>
    <t>9007064</t>
  </si>
  <si>
    <t>9041471</t>
  </si>
  <si>
    <t>2000667</t>
  </si>
  <si>
    <t>9022948</t>
  </si>
  <si>
    <t>9007253</t>
  </si>
  <si>
    <t>24.01.2025</t>
  </si>
  <si>
    <t>9007142</t>
  </si>
  <si>
    <t>9007156</t>
  </si>
  <si>
    <t>9022895</t>
  </si>
  <si>
    <t>27.01.2025</t>
  </si>
  <si>
    <t>9007264</t>
  </si>
  <si>
    <t>9007130</t>
  </si>
  <si>
    <t>9007168</t>
  </si>
  <si>
    <t>9007137</t>
  </si>
  <si>
    <t>9007113</t>
  </si>
  <si>
    <t>90024468</t>
  </si>
  <si>
    <t>9007161</t>
  </si>
  <si>
    <t>9007265</t>
  </si>
  <si>
    <t>485359</t>
  </si>
  <si>
    <t>485358</t>
  </si>
  <si>
    <t>485360</t>
  </si>
  <si>
    <t>SPEC.Nr.18</t>
  </si>
  <si>
    <t>25.02.2025</t>
  </si>
  <si>
    <t>INFORMIMI PUBLIK</t>
  </si>
  <si>
    <r>
      <rPr>
        <b/>
        <i/>
        <sz val="8"/>
        <rFont val="Arial"/>
        <family val="2"/>
      </rPr>
      <t>KOSOVA</t>
    </r>
    <r>
      <rPr>
        <i/>
        <sz val="8"/>
        <rFont val="Arial"/>
        <family val="2"/>
      </rPr>
      <t xml:space="preserve"> PRESS</t>
    </r>
  </si>
  <si>
    <t>08.11.2024</t>
  </si>
  <si>
    <t>SHERBIME POSTARE</t>
  </si>
  <si>
    <t>PK SH A</t>
  </si>
  <si>
    <t>10/ 2024</t>
  </si>
  <si>
    <t>TS-93/24</t>
  </si>
  <si>
    <t>9007129</t>
  </si>
  <si>
    <t>9007175</t>
  </si>
  <si>
    <t>9009237</t>
  </si>
  <si>
    <t>9022902</t>
  </si>
  <si>
    <t>9007127</t>
  </si>
  <si>
    <t>9007065</t>
  </si>
  <si>
    <t>9027525</t>
  </si>
  <si>
    <t>9007115</t>
  </si>
  <si>
    <t>9007159</t>
  </si>
  <si>
    <t>9023720</t>
  </si>
  <si>
    <t>9027439</t>
  </si>
  <si>
    <t>485368</t>
  </si>
  <si>
    <t>485372</t>
  </si>
  <si>
    <t>485371</t>
  </si>
  <si>
    <t>485370</t>
  </si>
  <si>
    <t>485363</t>
  </si>
  <si>
    <t>485365</t>
  </si>
  <si>
    <t>485373</t>
  </si>
  <si>
    <t>485364</t>
  </si>
  <si>
    <t>485369</t>
  </si>
  <si>
    <t>26.02.2025</t>
  </si>
  <si>
    <t>550029983/2413</t>
  </si>
  <si>
    <t>191028092567/2413</t>
  </si>
  <si>
    <t>550114343/2413</t>
  </si>
  <si>
    <t>550023142/2413</t>
  </si>
  <si>
    <t>191121093102</t>
  </si>
  <si>
    <t>550028401/2413</t>
  </si>
  <si>
    <t>550114335/2413</t>
  </si>
  <si>
    <t>550024058/2413</t>
  </si>
  <si>
    <t>550114376/2413</t>
  </si>
  <si>
    <t>550022779/2413</t>
  </si>
  <si>
    <t>230830110157/2413</t>
  </si>
  <si>
    <t>161228070546/2413</t>
  </si>
  <si>
    <t>550030080/2413</t>
  </si>
  <si>
    <t>550114303/2413</t>
  </si>
  <si>
    <t>SPEC.Nr.12</t>
  </si>
  <si>
    <t>BLEDI GROUP SHPK</t>
  </si>
  <si>
    <t>02.NR.34617</t>
  </si>
  <si>
    <t>SUBVENCIONE</t>
  </si>
  <si>
    <t>SPECI.NR.13</t>
  </si>
  <si>
    <t>SPECI.NR.17</t>
  </si>
  <si>
    <t>MOBILJE</t>
  </si>
  <si>
    <t>GRANITI SHPK</t>
  </si>
  <si>
    <t>02.NR.36439</t>
  </si>
  <si>
    <t>28.10.2024</t>
  </si>
  <si>
    <t>SHERBIMET E VARRIMIT</t>
  </si>
  <si>
    <t>BASHKIM VISHAJ</t>
  </si>
  <si>
    <t>OBJEKTE KULTURORE</t>
  </si>
  <si>
    <t>ENGINEERING GROUP SHPK</t>
  </si>
  <si>
    <t>281/24  0000</t>
  </si>
  <si>
    <t>DERIVATE PER NGROHJE</t>
  </si>
  <si>
    <t>65/2024</t>
  </si>
  <si>
    <t>01.11.2024</t>
  </si>
  <si>
    <t>PAISJE TJERA</t>
  </si>
  <si>
    <r>
      <t>LEMKOS SHPK-</t>
    </r>
    <r>
      <rPr>
        <i/>
        <sz val="8"/>
        <color rgb="FFFF0000"/>
        <rFont val="Arial"/>
        <family val="2"/>
      </rPr>
      <t>LIDHET ME SHPENZIMIN 2024-360295</t>
    </r>
  </si>
  <si>
    <t>24-SHV01-ALB-789</t>
  </si>
  <si>
    <t>13.11.2024</t>
  </si>
  <si>
    <t>MIR3MBAJTJE E PAISJEVE</t>
  </si>
  <si>
    <t>ALBKOS SAFETY SHPK</t>
  </si>
  <si>
    <t>0148/2024</t>
  </si>
  <si>
    <t>11.07.2024</t>
  </si>
  <si>
    <t>GOP SHPK</t>
  </si>
  <si>
    <t>02.NR.21650</t>
  </si>
  <si>
    <t>10.07.2025</t>
  </si>
  <si>
    <t>PRENE BERISHA</t>
  </si>
  <si>
    <t># D02/24</t>
  </si>
  <si>
    <t>22.05.2025</t>
  </si>
  <si>
    <t>OJQ "Mëshqerra"-OZHR</t>
  </si>
  <si>
    <t>02.NR.19819</t>
  </si>
  <si>
    <t>27.06.2024</t>
  </si>
  <si>
    <r>
      <t>FBG SHKELZEN HARADINAJ -</t>
    </r>
    <r>
      <rPr>
        <i/>
        <sz val="8"/>
        <color rgb="FFFF0000"/>
        <rFont val="Arial"/>
        <family val="2"/>
      </rPr>
      <t>LIDHET ME SHPENZIMIN 2024-236953</t>
    </r>
  </si>
  <si>
    <t>02.NR.19625</t>
  </si>
  <si>
    <t>25.06.2025</t>
  </si>
  <si>
    <t>QIRAJA PER RASTE SOCIALE</t>
  </si>
  <si>
    <t>ARJETE THAQI</t>
  </si>
  <si>
    <t>02.NR.10367</t>
  </si>
  <si>
    <t>02.04.2024</t>
  </si>
  <si>
    <t>SHPEND AHMETXHEKAJ</t>
  </si>
  <si>
    <t>02.NR.31763</t>
  </si>
  <si>
    <t>13.09.2024</t>
  </si>
  <si>
    <t>27.02.2025</t>
  </si>
  <si>
    <t>MANDUSHE MAZREKAJ</t>
  </si>
  <si>
    <t>QIRAJA PER RASTE SOCIALE-SHTATOR 2024</t>
  </si>
  <si>
    <t>QIRAJA PER RASTE SOCIALE-TETOR 2024</t>
  </si>
  <si>
    <t>QIRAJA PER RASTE SOCIALE-NËNTOR 2024</t>
  </si>
  <si>
    <t>QIRAJA PER RASTE SOCIALE-DHJETOR 2024</t>
  </si>
  <si>
    <t>02.NR.17389</t>
  </si>
  <si>
    <t>04.06.2024</t>
  </si>
  <si>
    <t>AHMET SINANAJ</t>
  </si>
  <si>
    <t>02.NR.32487</t>
  </si>
  <si>
    <t>19.09.2025</t>
  </si>
  <si>
    <t>FETIJE BOSHTRAJ</t>
  </si>
  <si>
    <t>02.NR.41198</t>
  </si>
  <si>
    <t>FLORIJE TAHIRSYLAJ</t>
  </si>
  <si>
    <t>02.NR.28886</t>
  </si>
  <si>
    <t>23.08.2024</t>
  </si>
  <si>
    <t>YLLI TAHIRSYLAJ</t>
  </si>
  <si>
    <t>02.NR.12367</t>
  </si>
  <si>
    <t>19.04.2024</t>
  </si>
  <si>
    <t>MURAT UKËHAXHAJ</t>
  </si>
  <si>
    <t>02.NR.24058</t>
  </si>
  <si>
    <t>26.07.2024</t>
  </si>
  <si>
    <t>MUSTAF DUKAJ</t>
  </si>
  <si>
    <t>FSM-25-000013</t>
  </si>
  <si>
    <t>FURNIZIME PASTRIMI</t>
  </si>
  <si>
    <t>280/24  0000</t>
  </si>
  <si>
    <t>SPEC.Nr.5</t>
  </si>
  <si>
    <t>1246-210-001-24</t>
  </si>
  <si>
    <t>FURNIZIM PER ZYRE-LETER A4</t>
  </si>
  <si>
    <t>51/2024</t>
  </si>
  <si>
    <t>30.08.2024</t>
  </si>
  <si>
    <t>02.NR.24059</t>
  </si>
  <si>
    <t>02.NR.32503</t>
  </si>
  <si>
    <t>19.09.2024</t>
  </si>
  <si>
    <t>METË KUÇI</t>
  </si>
  <si>
    <t>JETON KUÇI</t>
  </si>
  <si>
    <t>02.NR.28602</t>
  </si>
  <si>
    <t>02.NR.41194</t>
  </si>
  <si>
    <t>22.08.2024</t>
  </si>
  <si>
    <t>BESART CACAJ</t>
  </si>
  <si>
    <t>FATON TURKAJ</t>
  </si>
  <si>
    <t>25-SHV01-D02-490</t>
  </si>
  <si>
    <t>FURNIZIM ME USHQIM</t>
  </si>
  <si>
    <t>PREMIUM BAKERY SHPK</t>
  </si>
  <si>
    <t>111/25-0017</t>
  </si>
  <si>
    <t>11/2025</t>
  </si>
  <si>
    <t>1-55/668864</t>
  </si>
  <si>
    <t>DAUTI KOMERC SHPK</t>
  </si>
  <si>
    <t>25-SHV01-015-1096</t>
  </si>
  <si>
    <t>APETTIT SHPK</t>
  </si>
  <si>
    <t>0037680</t>
  </si>
  <si>
    <t>0037674</t>
  </si>
  <si>
    <t>SPEC.Nr-5</t>
  </si>
  <si>
    <t>KARBURANT PER VETURA</t>
  </si>
  <si>
    <t>SPEC.Nr-4</t>
  </si>
  <si>
    <t>SPEC.Nr.16</t>
  </si>
  <si>
    <t>SHERBIMET E SHTYPJES</t>
  </si>
  <si>
    <t>BURIM HAXHIA BI</t>
  </si>
  <si>
    <t>953-210-001-24</t>
  </si>
  <si>
    <t>FURNIZIM PER ZYRE -LETER A4</t>
  </si>
  <si>
    <t>16.01.2024</t>
  </si>
  <si>
    <r>
      <t>ECO SHPK-</t>
    </r>
    <r>
      <rPr>
        <sz val="8"/>
        <color rgb="FFFF0000"/>
        <rFont val="Arial"/>
        <family val="2"/>
      </rPr>
      <t>LIDHET ME SHPENZIMIN 2024-411980</t>
    </r>
  </si>
  <si>
    <t>FATOS DODAJ</t>
  </si>
  <si>
    <t>02.NR.40303</t>
  </si>
  <si>
    <t>FLORIM MUSTAFAJ</t>
  </si>
  <si>
    <t>02.NR.3157</t>
  </si>
  <si>
    <t>02.NR.17415</t>
  </si>
  <si>
    <t>DAUT AHMETXHEKAJ</t>
  </si>
  <si>
    <t>02.NR.17416</t>
  </si>
  <si>
    <t>GANI HAKLAJ</t>
  </si>
  <si>
    <t>02.NR.17417</t>
  </si>
  <si>
    <t>AGRON SELMONAJ</t>
  </si>
  <si>
    <t>28.02.2025</t>
  </si>
  <si>
    <t>02.NR.17381</t>
  </si>
  <si>
    <t>02.NR.32479</t>
  </si>
  <si>
    <t>ISA PAJAZITAJ</t>
  </si>
  <si>
    <t>AISHE RRUSTEMAJ</t>
  </si>
  <si>
    <t>02.NR.32484</t>
  </si>
  <si>
    <t>RUKMON NURAJ</t>
  </si>
  <si>
    <t>02.NR.28919</t>
  </si>
  <si>
    <t>NEGJAT TOLAJ</t>
  </si>
  <si>
    <t>SERVETE TOLAJ</t>
  </si>
  <si>
    <t>02.NR.26086</t>
  </si>
  <si>
    <t>07.08.2024</t>
  </si>
  <si>
    <t>02.NR.36472</t>
  </si>
  <si>
    <t>HAXHI NITAJ</t>
  </si>
  <si>
    <t>02.NR.24051</t>
  </si>
  <si>
    <t>HASIME MAZREKAJ</t>
  </si>
  <si>
    <t>02.NR.17398</t>
  </si>
  <si>
    <t>SADIK BERISHA</t>
  </si>
  <si>
    <t>02.NR.12173</t>
  </si>
  <si>
    <t>18.04.2024</t>
  </si>
  <si>
    <t>IDRIZ HALILAJ</t>
  </si>
  <si>
    <t>02.NR.32489</t>
  </si>
  <si>
    <t>MUHARREM SADRIJAJ</t>
  </si>
  <si>
    <t>GANI NIMONAJ</t>
  </si>
  <si>
    <t>02.NR.32443</t>
  </si>
  <si>
    <t>PAGESAT PER SHERBIMET E VARRIMIT</t>
  </si>
  <si>
    <t>02.NR.32556</t>
  </si>
  <si>
    <t>DAUT REXHAJ</t>
  </si>
  <si>
    <t>02.NR.17397</t>
  </si>
  <si>
    <t>HALIL TETAJ</t>
  </si>
  <si>
    <t>02.NR.17401</t>
  </si>
  <si>
    <t>FATIME ÇEKAJ</t>
  </si>
  <si>
    <t>02.NR.17421</t>
  </si>
  <si>
    <t>VALON BOZHDARAJ</t>
  </si>
  <si>
    <t>02.NR.17418</t>
  </si>
  <si>
    <t>LEONARD HADERGJINAJ</t>
  </si>
  <si>
    <t>02.NR.17413</t>
  </si>
  <si>
    <t>SHKELZEN HASANMETAJ</t>
  </si>
  <si>
    <t>02.NR.41209</t>
  </si>
  <si>
    <t>SKENDER HAXHOSAJ</t>
  </si>
  <si>
    <t>02.NR.28915</t>
  </si>
  <si>
    <t>ARBEN BERISHA</t>
  </si>
  <si>
    <t>02.NR.41197</t>
  </si>
  <si>
    <t>HASAN BOZHDARAJ</t>
  </si>
  <si>
    <t>02.NR.36450</t>
  </si>
  <si>
    <t>04.03.2025</t>
  </si>
  <si>
    <t>MFAKP8047406017K</t>
  </si>
  <si>
    <t>TRUSTI PENSIONAL I KURSIMEVE</t>
  </si>
  <si>
    <t>25-SHV01-001-2</t>
  </si>
  <si>
    <t>LIKA COMPANY SHPK</t>
  </si>
  <si>
    <t>NDERTIMI I RRUGËVE LOKALE</t>
  </si>
  <si>
    <t>001/2025</t>
  </si>
  <si>
    <t>NDERTESA ADMINISTRATIVE AFARISTE</t>
  </si>
  <si>
    <t>JLC GROUP SHPK</t>
  </si>
  <si>
    <t>SI-25-A022C-00103</t>
  </si>
  <si>
    <t>02/25 Pjes.</t>
  </si>
  <si>
    <t>ENG IDEA SHPK</t>
  </si>
  <si>
    <r>
      <t>ENG IDEA SHPK</t>
    </r>
    <r>
      <rPr>
        <i/>
        <sz val="8"/>
        <color rgb="FFFF0000"/>
        <rFont val="Arial"/>
        <family val="2"/>
      </rPr>
      <t>-LIDHTET ME SHPENZIMIN 2025-49423</t>
    </r>
  </si>
  <si>
    <t>FSM-25-000017</t>
  </si>
  <si>
    <t>02.NR.4212</t>
  </si>
  <si>
    <t>05.03.2025</t>
  </si>
  <si>
    <t>HALIME TOLAJ</t>
  </si>
  <si>
    <t>MFAKP8047406015J</t>
  </si>
  <si>
    <t>MFA2E8047406016C</t>
  </si>
  <si>
    <t>MFA2E8047406024B</t>
  </si>
  <si>
    <t>FSM-25-000001</t>
  </si>
  <si>
    <t>25/25</t>
  </si>
  <si>
    <t>21/1/2025</t>
  </si>
  <si>
    <t>FURNIZIME MJEKSORE</t>
  </si>
  <si>
    <t>MADEKOS SHPK</t>
  </si>
  <si>
    <t>MIRËMBAJTJE RUTINORE-OBJEKTI I KOMUNES</t>
  </si>
  <si>
    <t>02.NR.3567</t>
  </si>
  <si>
    <t>SPEC.FAT.JANAR 2025</t>
  </si>
  <si>
    <t>151026057176/2412</t>
  </si>
  <si>
    <t>7823/24</t>
  </si>
  <si>
    <t>94/25-0018</t>
  </si>
  <si>
    <t>MUSAJ LEKU BI</t>
  </si>
  <si>
    <t>7826/24</t>
  </si>
  <si>
    <t>01/2025</t>
  </si>
  <si>
    <t>27/2/2025</t>
  </si>
  <si>
    <t>SHERBIMI SPITALOR KLINIK I KOSOVES</t>
  </si>
  <si>
    <t>150826055545/2392</t>
  </si>
  <si>
    <t>06.12.2025</t>
  </si>
  <si>
    <t>SHPENZIMET E TELEFONIT MOBIL</t>
  </si>
  <si>
    <t>07.03.2025</t>
  </si>
  <si>
    <t>25-SHV01-001-114</t>
  </si>
  <si>
    <t>25-SHV01-001-113</t>
  </si>
  <si>
    <t>25-SHV01-001-111</t>
  </si>
  <si>
    <t>25-SHV01-001-112</t>
  </si>
  <si>
    <t>25-SHV01-001-110</t>
  </si>
  <si>
    <t>009/2025</t>
  </si>
  <si>
    <t>06.03.2025</t>
  </si>
  <si>
    <t>ISLAMIC RELIEF KOSOVA</t>
  </si>
  <si>
    <t>SPEC.Nr-2</t>
  </si>
  <si>
    <t>DERIVATE PER AUTOMJETE</t>
  </si>
  <si>
    <t>SPEC.Nr-1</t>
  </si>
  <si>
    <t>DERIVATE PER NGROHJE QENDRORE</t>
  </si>
  <si>
    <t>SPEC.Nr-8/1</t>
  </si>
  <si>
    <t>22/01.2025</t>
  </si>
  <si>
    <t>SPEC.Nr-10</t>
  </si>
  <si>
    <t>SHERBIMET E VEQANTA</t>
  </si>
  <si>
    <t>07.03.2026</t>
  </si>
  <si>
    <t>03.06.2025</t>
  </si>
  <si>
    <t>ELINDA GJIKOKAJ BI</t>
  </si>
  <si>
    <t>SHA-28-2025</t>
  </si>
  <si>
    <t>DREKA ZYRTARE-PIJE</t>
  </si>
  <si>
    <t>12-220-429-25</t>
  </si>
  <si>
    <t>03.03.2025</t>
  </si>
  <si>
    <t>SHERBIMET E INTERNETIT</t>
  </si>
  <si>
    <t>TS-97/24</t>
  </si>
  <si>
    <t>TECHNOSTORE L.L.C</t>
  </si>
  <si>
    <t>24-SHV04-002-671</t>
  </si>
  <si>
    <t>SHPENZIMET PER INFORMIM</t>
  </si>
  <si>
    <t>A.L. KOSOVA PRESS SHPK</t>
  </si>
  <si>
    <t>33131-05</t>
  </si>
  <si>
    <t>26.09.202</t>
  </si>
  <si>
    <t>TRANSPORTI PER UDHETIM-BILETA</t>
  </si>
  <si>
    <t>BEQE HADERGJONAJ B.I</t>
  </si>
  <si>
    <t>33131/1-05</t>
  </si>
  <si>
    <t>33131/2-05</t>
  </si>
  <si>
    <t>33131/3-05</t>
  </si>
  <si>
    <t>0037665</t>
  </si>
  <si>
    <t>0037657</t>
  </si>
  <si>
    <t>0037656</t>
  </si>
  <si>
    <t>0037655</t>
  </si>
  <si>
    <t>0037653</t>
  </si>
  <si>
    <t>0037661</t>
  </si>
  <si>
    <t>0037654</t>
  </si>
  <si>
    <t>0037660</t>
  </si>
  <si>
    <t>0037652</t>
  </si>
  <si>
    <t>0037659</t>
  </si>
  <si>
    <t>SPECIFIKACION</t>
  </si>
  <si>
    <t>AUTOR.PERMBARUES ZANI SHPK</t>
  </si>
  <si>
    <t>ENFORCMENT SHPK AUTOR.PERMARUES</t>
  </si>
  <si>
    <t>ZYRA PERMB.AGRONI SHPK</t>
  </si>
  <si>
    <t>ZYRA PERMB.LEGAL SHPK</t>
  </si>
  <si>
    <t>ZP BAJRAKTARI SHPK</t>
  </si>
  <si>
    <t>ZYRA PERM.PARTNERS SHPK</t>
  </si>
  <si>
    <t>KORIGJIM I KUPONIT SHYPENZIMIT0 2025-16713 VENDIM GJYQESOR</t>
  </si>
  <si>
    <t>ZYR.PERMB.LEGAL A SHPK</t>
  </si>
  <si>
    <t>ATIP MUSTAFA B.I.</t>
  </si>
  <si>
    <t>ENVER CACAJ</t>
  </si>
  <si>
    <t>VENDIM GJYQESOR</t>
  </si>
  <si>
    <t>SPEC.Nr.09</t>
  </si>
  <si>
    <t xml:space="preserve">ARBEN BERISHA </t>
  </si>
  <si>
    <t>STORNIM I KUPONIT SHPENZIMIT 2025+-44627</t>
  </si>
  <si>
    <t>MIREMBAJTJE E NDERTESAVE ARSIMORE</t>
  </si>
  <si>
    <t>RAMË QELAJ</t>
  </si>
  <si>
    <t>STORNIM I KUPONIT SHPENZIMIT 2025-19277</t>
  </si>
  <si>
    <t>KTHIM I MJETEVE ZP BK PARTNERS HPK -KSH 2025-16+717</t>
  </si>
  <si>
    <t>KTHIM I MJETEVE ZP BK PARTNERS HPK -KSH 2025-16+718</t>
  </si>
  <si>
    <t>02.NR.4180</t>
  </si>
  <si>
    <t>10.03.2025</t>
  </si>
  <si>
    <t>LATIF LEKAJ</t>
  </si>
  <si>
    <t>FSM-25-000020</t>
  </si>
  <si>
    <t>FSM-25-000019</t>
  </si>
  <si>
    <t>FSM-25-000018</t>
  </si>
  <si>
    <t>11.03.2025</t>
  </si>
  <si>
    <t>02.NR.4134</t>
  </si>
  <si>
    <t>SALIH MEHAJ</t>
  </si>
  <si>
    <t>RAME TOLAJ</t>
  </si>
  <si>
    <t>02.NR.21639</t>
  </si>
  <si>
    <t>10.07.2024</t>
  </si>
  <si>
    <t>02.NR.3164</t>
  </si>
  <si>
    <t>DRITON ÇEKAJ</t>
  </si>
  <si>
    <t>LONGARD DERVISHAJ</t>
  </si>
  <si>
    <t>02.NR.5386</t>
  </si>
  <si>
    <t>ANITA MUSHKOLAJ</t>
  </si>
  <si>
    <t>02.NR.4128</t>
  </si>
  <si>
    <t>002/2025</t>
  </si>
  <si>
    <t>MEREMETIMI DHE INVENTARIZIMI I SHTEPIS ALPINE</t>
  </si>
  <si>
    <t>25-SHV01-001-115</t>
  </si>
  <si>
    <t>002/KD-25</t>
  </si>
  <si>
    <t>SHERBIME KONTRAKTUESE TJERA-SIGURIM I OBJEKTIT</t>
  </si>
  <si>
    <t>FSM-25-000014</t>
  </si>
  <si>
    <t>15/2025</t>
  </si>
  <si>
    <t>0027878</t>
  </si>
  <si>
    <t>0027877</t>
  </si>
  <si>
    <t>0017883</t>
  </si>
  <si>
    <t>12.03.2025</t>
  </si>
  <si>
    <t>0027881</t>
  </si>
  <si>
    <t>0027879</t>
  </si>
  <si>
    <t>0027876</t>
  </si>
  <si>
    <t>0027880</t>
  </si>
  <si>
    <t>0027875</t>
  </si>
  <si>
    <t>23.12.2024</t>
  </si>
  <si>
    <t>0311/25</t>
  </si>
  <si>
    <t>KONTROLLA TEKNIKE E AUTOMJETIT</t>
  </si>
  <si>
    <t>TEUTA AG</t>
  </si>
  <si>
    <t>126-210-002-25</t>
  </si>
  <si>
    <t>BENI DONA PLAST SHPK</t>
  </si>
  <si>
    <t>125-210-002-25</t>
  </si>
  <si>
    <t>02.NR.21649</t>
  </si>
  <si>
    <t>HYSNIJE MAZREKAJ</t>
  </si>
  <si>
    <t>FTESE</t>
  </si>
  <si>
    <t>19.08.2024</t>
  </si>
  <si>
    <t>SHPENZIMET E UDHETIMIT ZYRTAR JASHT VENDIT</t>
  </si>
  <si>
    <t>GENC TETAJ</t>
  </si>
  <si>
    <t>0006732</t>
  </si>
  <si>
    <t>0003738</t>
  </si>
  <si>
    <t>JON CACAJ BI</t>
  </si>
  <si>
    <t>0006715</t>
  </si>
  <si>
    <t>29.11.2024</t>
  </si>
  <si>
    <t>0006739</t>
  </si>
  <si>
    <t>0006734</t>
  </si>
  <si>
    <t>0006712</t>
  </si>
  <si>
    <t>18.11.2024</t>
  </si>
  <si>
    <t>0006733</t>
  </si>
  <si>
    <t>02.02.2025</t>
  </si>
  <si>
    <t>0006720</t>
  </si>
  <si>
    <t>0006741</t>
  </si>
  <si>
    <t>23.02.2025</t>
  </si>
  <si>
    <t>0006714</t>
  </si>
  <si>
    <t>0006713</t>
  </si>
  <si>
    <t>20.11.2024</t>
  </si>
  <si>
    <t>MEJREME MIROCI</t>
  </si>
  <si>
    <t>MELISA BERISHA</t>
  </si>
  <si>
    <t>02.NR.60680</t>
  </si>
  <si>
    <t>02.NR.4179</t>
  </si>
  <si>
    <t>17/2025</t>
  </si>
  <si>
    <t>14/2025</t>
  </si>
  <si>
    <t>0037951</t>
  </si>
  <si>
    <t>13-220-429-25</t>
  </si>
  <si>
    <t>ELEKTRA L.L.C</t>
  </si>
  <si>
    <t>60/03</t>
  </si>
  <si>
    <t>59/03</t>
  </si>
  <si>
    <t>01.03.2025</t>
  </si>
  <si>
    <t>02.NR.28916</t>
  </si>
  <si>
    <t>AVDULLA ALLIAJ</t>
  </si>
  <si>
    <t>02.NR.28890</t>
  </si>
  <si>
    <t>AJSHE TAFILAJ</t>
  </si>
  <si>
    <t>02.NR.41182</t>
  </si>
  <si>
    <t>VJOLLCA HAMZAJ</t>
  </si>
  <si>
    <t>02.NR.41195</t>
  </si>
  <si>
    <t>SHAQIR ISUFAJ</t>
  </si>
  <si>
    <t>02.NR.28461</t>
  </si>
  <si>
    <t>ALBULENA MULLIQI</t>
  </si>
  <si>
    <t>02.NR.28893</t>
  </si>
  <si>
    <t>AVDULLAH IBERHYSAJ</t>
  </si>
  <si>
    <t>02.NR.41211</t>
  </si>
  <si>
    <t>02.NR.17395</t>
  </si>
  <si>
    <t>MIRLIND OSDAUTAJ</t>
  </si>
  <si>
    <t>02.NR.17392</t>
  </si>
  <si>
    <t>ELEZ UKAJ</t>
  </si>
  <si>
    <t>MUHARREM LOKAJ</t>
  </si>
  <si>
    <t>02.NR.17391</t>
  </si>
  <si>
    <t>SOKOL SOKOLAJ</t>
  </si>
  <si>
    <t>SADRI ZUKAJ</t>
  </si>
  <si>
    <t>02.NR.17394</t>
  </si>
  <si>
    <t>02.NR,17405</t>
  </si>
  <si>
    <t>NAIM HADERGJONAJ</t>
  </si>
  <si>
    <t>02.NR.12175</t>
  </si>
  <si>
    <t>FITIM TAHIRAJ</t>
  </si>
  <si>
    <t>02.NR.17408</t>
  </si>
  <si>
    <t>REXHË KASUMAJ</t>
  </si>
  <si>
    <t>ARDI KRASNIQI</t>
  </si>
  <si>
    <t>02.NR.29503</t>
  </si>
  <si>
    <t>28.08.2024</t>
  </si>
  <si>
    <t>HASIME KUÇI</t>
  </si>
  <si>
    <t>02.NR.28903</t>
  </si>
  <si>
    <t>02.NR.17382</t>
  </si>
  <si>
    <t>LEONARD MUQAJ</t>
  </si>
  <si>
    <t>02.NR.17386</t>
  </si>
  <si>
    <t>ALBAN CACAJ</t>
  </si>
  <si>
    <t>NAKI SHEHAJ</t>
  </si>
  <si>
    <t>SKENDER SADIKAJ</t>
  </si>
  <si>
    <t>SEJDI GJOCAJ</t>
  </si>
  <si>
    <t>02.NR.17383</t>
  </si>
  <si>
    <t>02.NR.26084</t>
  </si>
  <si>
    <t>02.NR.41571</t>
  </si>
  <si>
    <t>13.12.2024</t>
  </si>
  <si>
    <t>48/2025</t>
  </si>
  <si>
    <t>13.03.2025</t>
  </si>
  <si>
    <t>INVENTAR DHE PAISJE TJERA</t>
  </si>
  <si>
    <t>WOCD CORPORATION L.L.C</t>
  </si>
  <si>
    <t>SHPENZIMET EUDHETIMIT ZYRTAR JASHT VENDIT</t>
  </si>
  <si>
    <t>06.09.2024</t>
  </si>
  <si>
    <t>20.06.2024</t>
  </si>
  <si>
    <t>550021745/2419</t>
  </si>
  <si>
    <t>550114303/2419</t>
  </si>
  <si>
    <t>191121093102/2419</t>
  </si>
  <si>
    <t>211115100933/2419</t>
  </si>
  <si>
    <t>550028401/2419</t>
  </si>
  <si>
    <t>550114308/2419</t>
  </si>
  <si>
    <t>BURSAT-TRANSFERET SOCIAL PER INDIVID</t>
  </si>
  <si>
    <t>ERMEDINA LOKAJ</t>
  </si>
  <si>
    <t>LEART KADRIJAJ</t>
  </si>
  <si>
    <t>MARIGONA HULAJ</t>
  </si>
  <si>
    <t>BEHARE BALAJ</t>
  </si>
  <si>
    <t>KALTRINA PANXHAJ</t>
  </si>
  <si>
    <t>ELVIR BOZHDARAJ</t>
  </si>
  <si>
    <t>FATIME AHMETAJ</t>
  </si>
  <si>
    <t>FJOLLA BERISHA</t>
  </si>
  <si>
    <t>MELISA PANXHAJ</t>
  </si>
  <si>
    <t>ZANFINA HAXHOSAJ</t>
  </si>
  <si>
    <t>VESA BAJRAMAJ</t>
  </si>
  <si>
    <t>ORNELA VISHAJ</t>
  </si>
  <si>
    <t>RINESA LOKAJ</t>
  </si>
  <si>
    <t>YLLKA DEMUKAJ</t>
  </si>
  <si>
    <t>VESA LOKAJ</t>
  </si>
  <si>
    <t>ANJEZA QERIMAJ</t>
  </si>
  <si>
    <t>DEA CACAJ</t>
  </si>
  <si>
    <t>ANITA CACAJ</t>
  </si>
  <si>
    <t>ZYHRA SYLAJ</t>
  </si>
  <si>
    <t>DENIS BAJRAMAJ</t>
  </si>
  <si>
    <t>ARIANIT HADERGJONAJ</t>
  </si>
  <si>
    <t>ELVISA BAJRAMAJ</t>
  </si>
  <si>
    <t>MELISA SUTAJ</t>
  </si>
  <si>
    <t>NATYRA NITAJ</t>
  </si>
  <si>
    <t>DJELLZA HASANMETAJ</t>
  </si>
  <si>
    <t>DIANA DEMUKAJ</t>
  </si>
  <si>
    <t>EDON QORRAJ</t>
  </si>
  <si>
    <t>VALERJON SHABANHAXHAJ</t>
  </si>
  <si>
    <t>BLINERA BALAJ</t>
  </si>
  <si>
    <t>XHENESA KADRIJAJ</t>
  </si>
  <si>
    <t>ELVIS DERVISHAJ</t>
  </si>
  <si>
    <t>KALTRINA KUÇI</t>
  </si>
  <si>
    <t>LEONITA LOKAJ</t>
  </si>
  <si>
    <t>ARION MAZREKAJ</t>
  </si>
  <si>
    <t>ARTA TOLAJ</t>
  </si>
  <si>
    <t>AGNESA BABANAJ</t>
  </si>
  <si>
    <t>DIANA THAQI</t>
  </si>
  <si>
    <t>ZELFIJE QERIMAJ</t>
  </si>
  <si>
    <t>ARDITA UKAJ</t>
  </si>
  <si>
    <t>ELVIRA PEPAJ</t>
  </si>
  <si>
    <t>BLERINA BALAJ</t>
  </si>
  <si>
    <t>LEON FETAJ</t>
  </si>
  <si>
    <t>YLLKA UKËHAXHAJ</t>
  </si>
  <si>
    <t>RINESA VISHAJ</t>
  </si>
  <si>
    <t>FLORIJANA ZEJNAJ</t>
  </si>
  <si>
    <t>KUJTESA PANXHAJ</t>
  </si>
  <si>
    <t>ELVIR SUTAJ</t>
  </si>
  <si>
    <t>ARLINDA ALIÇKAJ</t>
  </si>
  <si>
    <t>ALVINA OSAJ</t>
  </si>
  <si>
    <t>FATJONA SUTAJ</t>
  </si>
  <si>
    <t>AURORA QERIMAJ</t>
  </si>
  <si>
    <t>VALTRINA CACAJ</t>
  </si>
  <si>
    <t>MUSA MUÇAJ</t>
  </si>
  <si>
    <t>ERLISA TOLAJ</t>
  </si>
  <si>
    <t>ALISA MAKSUTAJ</t>
  </si>
  <si>
    <t>ELSA LOKAJ</t>
  </si>
  <si>
    <t>AJNEZA HASANMETAJ</t>
  </si>
  <si>
    <t>ANIRA MEHMETAJ</t>
  </si>
  <si>
    <t>FAHRIJE SHALA</t>
  </si>
  <si>
    <t>MARIGONA UKAJ</t>
  </si>
  <si>
    <t>DORENTINA PANXHAJ</t>
  </si>
  <si>
    <t>DORENTINA QUFAJ</t>
  </si>
  <si>
    <t>ELSA KAMERAJ</t>
  </si>
  <si>
    <t>ELSA RAMAJ</t>
  </si>
  <si>
    <t>GRESA IDRIZAJ</t>
  </si>
  <si>
    <t>ELTON TOLAJ</t>
  </si>
  <si>
    <t>ARBNOR MEHMETAJ</t>
  </si>
  <si>
    <t>RINESA PANXHAJ</t>
  </si>
  <si>
    <t>ARDI AVDIMETAJ</t>
  </si>
  <si>
    <t>AULONA RAMOSAJ</t>
  </si>
  <si>
    <t>REXHEP HAKALJ</t>
  </si>
  <si>
    <t>EDITA BEQIRAJ</t>
  </si>
  <si>
    <t>DEA RAMOSAJ</t>
  </si>
  <si>
    <t>VLERA LOSHAJ</t>
  </si>
  <si>
    <t>ARNIS LOSHAJ</t>
  </si>
  <si>
    <t>NATYRA PAJAZITAJ</t>
  </si>
  <si>
    <t>ARVESA DOBRAJ</t>
  </si>
  <si>
    <t>LEONISA SINANAJ</t>
  </si>
  <si>
    <t>ARBI DOBRAJ</t>
  </si>
  <si>
    <t>ADISA QORRAJ</t>
  </si>
  <si>
    <t>ARDIANA IBERHYSAJ</t>
  </si>
  <si>
    <t>FATLINDA OSDAUTAJ</t>
  </si>
  <si>
    <t>EULONA ISMAJLI</t>
  </si>
  <si>
    <t>DORENTINA KASUMAJ</t>
  </si>
  <si>
    <t>LEONORA SINANAJ</t>
  </si>
  <si>
    <t>ARLINDA BEQIRAJ</t>
  </si>
  <si>
    <t>VALMIR POVATAJ</t>
  </si>
  <si>
    <t>HANE NURAJ</t>
  </si>
  <si>
    <t>KORAB LOKAJ</t>
  </si>
  <si>
    <t>ILIRJANA SALLAHU</t>
  </si>
  <si>
    <t>ENDRIT POVATAJ</t>
  </si>
  <si>
    <t>KUJTESA FERIZAJ</t>
  </si>
  <si>
    <t>GENTA BALAJ</t>
  </si>
  <si>
    <t>ELSA BAJRAMAJ</t>
  </si>
  <si>
    <t>ALI BOZHDARAJ</t>
  </si>
  <si>
    <t>BLERTA KAQORRAJ</t>
  </si>
  <si>
    <t>DJELLONA LEKAJ</t>
  </si>
  <si>
    <t>50-258-001-25</t>
  </si>
  <si>
    <t>14.03.2025</t>
  </si>
  <si>
    <t>LETRA COM.SHPK</t>
  </si>
  <si>
    <t>51-258-001-25</t>
  </si>
  <si>
    <t>54-258-001-25</t>
  </si>
  <si>
    <t>52-258-001-25</t>
  </si>
  <si>
    <t>8-210-002-25</t>
  </si>
  <si>
    <t>9-210-002-25</t>
  </si>
  <si>
    <t>FATNIS CACAJ</t>
  </si>
  <si>
    <t>02.NR.4723</t>
  </si>
  <si>
    <t>02.NR.4661</t>
  </si>
  <si>
    <t>FATJON CACAJ</t>
  </si>
  <si>
    <t>02.NR.4663</t>
  </si>
  <si>
    <t>QENDRIM OSAJ</t>
  </si>
  <si>
    <t>02.NR.4194</t>
  </si>
  <si>
    <t>METAT GJIKOKAJ</t>
  </si>
  <si>
    <t>02.NR.5832</t>
  </si>
  <si>
    <t>02.NR.4739</t>
  </si>
  <si>
    <t>SADIK KUÇI</t>
  </si>
  <si>
    <t>02.NR.4681</t>
  </si>
  <si>
    <t>ARMEND KUÇI</t>
  </si>
  <si>
    <t>FETIJE BINAKAJ</t>
  </si>
  <si>
    <t>02.NR.5820</t>
  </si>
  <si>
    <t>9/25-0017</t>
  </si>
  <si>
    <t>493922</t>
  </si>
  <si>
    <t>550024058/2419</t>
  </si>
  <si>
    <t>26.03.2025</t>
  </si>
  <si>
    <t>25-SHV01-D02-719</t>
  </si>
  <si>
    <t>161228070546-2417</t>
  </si>
  <si>
    <t>17.03.2025</t>
  </si>
  <si>
    <t>1696453</t>
  </si>
  <si>
    <t>09.12.2024</t>
  </si>
  <si>
    <t>TAKSA PER KYÇJE DHE SHERBIME TJERA</t>
  </si>
  <si>
    <t>ALBION REXHAJ</t>
  </si>
  <si>
    <t>0063</t>
  </si>
  <si>
    <t>18.03.2025</t>
  </si>
  <si>
    <t>485361</t>
  </si>
  <si>
    <t>29.01.2025</t>
  </si>
  <si>
    <t>MIRËMBAJTJA E OBJEKTIT TE KOMUNES</t>
  </si>
  <si>
    <t>9037664</t>
  </si>
  <si>
    <t>21.02.2024</t>
  </si>
  <si>
    <t>485362</t>
  </si>
  <si>
    <t>25-SHV01-001-24</t>
  </si>
  <si>
    <t>01/25</t>
  </si>
  <si>
    <t xml:space="preserve">SHPENZIMET E ANTARËSIMIT </t>
  </si>
  <si>
    <t>ASOCIACIONI I KOMUNAVE TË KOSOVES</t>
  </si>
  <si>
    <t>MFAKP8047796763M</t>
  </si>
  <si>
    <t>SHERBIME KONTRAKTUESE TJERA-KONTRIBUTET</t>
  </si>
  <si>
    <t>MFA2E8047796762E</t>
  </si>
  <si>
    <t>02.NR.266</t>
  </si>
  <si>
    <t>03.01.2024</t>
  </si>
  <si>
    <t>19.03.2025</t>
  </si>
  <si>
    <t>SHERBIME TE VEQANTA PËR 6 MUAJ</t>
  </si>
  <si>
    <t>0064</t>
  </si>
  <si>
    <t>0067</t>
  </si>
  <si>
    <t>0066</t>
  </si>
  <si>
    <t>01.12.2024</t>
  </si>
  <si>
    <t>F01-12-24-00002</t>
  </si>
  <si>
    <t>DIONA CAFFE SHPK</t>
  </si>
  <si>
    <t>F04-12-24-00002</t>
  </si>
  <si>
    <t>04.12.2024</t>
  </si>
  <si>
    <t>F08-12-24-00002</t>
  </si>
  <si>
    <t>08.12.2024</t>
  </si>
  <si>
    <t>F17-12-24-00003</t>
  </si>
  <si>
    <t>F24-12-24-00002</t>
  </si>
  <si>
    <t>F27-12-24-00003</t>
  </si>
  <si>
    <t>F30-12-24-00002</t>
  </si>
  <si>
    <t>30.12.2025</t>
  </si>
  <si>
    <t>SHERBIME KËSHILLDHËNËSE DHE PROFESIONALE-VLERËSIMI I PRONËS NË ZK LËBUSHË</t>
  </si>
  <si>
    <t>FETIE GJONBALAJ BRUÇI B.I</t>
  </si>
  <si>
    <t>030924</t>
  </si>
  <si>
    <t>FAIK DODA</t>
  </si>
  <si>
    <t>03.09.2024</t>
  </si>
  <si>
    <t>AGRO FERMA SHPK</t>
  </si>
  <si>
    <t>070824</t>
  </si>
  <si>
    <t>0055995</t>
  </si>
  <si>
    <t>10.11.2024</t>
  </si>
  <si>
    <t>NAIM M.KUÇI B.I</t>
  </si>
  <si>
    <t>0055991</t>
  </si>
  <si>
    <t>30.10.2024</t>
  </si>
  <si>
    <t>AJSHE QORRAJ</t>
  </si>
  <si>
    <t>PRANVERA PAJAZITAJ</t>
  </si>
  <si>
    <t>EDONE KAMERAJ</t>
  </si>
  <si>
    <t>BLERTA GJOCAJ</t>
  </si>
  <si>
    <t>71176]</t>
  </si>
  <si>
    <t>0006737</t>
  </si>
  <si>
    <t>0055992</t>
  </si>
  <si>
    <t>0055994</t>
  </si>
  <si>
    <t>23.11.2024</t>
  </si>
  <si>
    <t>0037959</t>
  </si>
  <si>
    <t>0065</t>
  </si>
  <si>
    <t>0068</t>
  </si>
  <si>
    <t>1-55/669218</t>
  </si>
  <si>
    <t>253-210-002-25</t>
  </si>
  <si>
    <t>255-210-002-25</t>
  </si>
  <si>
    <t>02.NR.24052</t>
  </si>
  <si>
    <t>20.03.2025</t>
  </si>
  <si>
    <t>SHKELZEN ZEKAJ</t>
  </si>
  <si>
    <t>02.NR.28456</t>
  </si>
  <si>
    <t>21.08.2024</t>
  </si>
  <si>
    <t>24-SHV01-OBI-64</t>
  </si>
  <si>
    <t>22.08.2025</t>
  </si>
  <si>
    <t>MIRËMBAJTJE E PAISJEVE PER SHUARJEN E ZJARRIT</t>
  </si>
  <si>
    <t>0114/2025</t>
  </si>
  <si>
    <t>12/2/2025</t>
  </si>
  <si>
    <t>0116/2025</t>
  </si>
  <si>
    <t>0115/2025</t>
  </si>
  <si>
    <t>05/2025</t>
  </si>
  <si>
    <t>MIRËMBAJTJE RUTINORE -NDRIQIMI PUBLIK</t>
  </si>
  <si>
    <t>ELEKTROMONT DI SH.P.K</t>
  </si>
  <si>
    <t>07/2025</t>
  </si>
  <si>
    <t>LEMKOS SH.P.K</t>
  </si>
  <si>
    <t>53-258-001-25</t>
  </si>
  <si>
    <t>LETRA COM SHPK</t>
  </si>
  <si>
    <t>7821/24</t>
  </si>
  <si>
    <t>7812/24</t>
  </si>
  <si>
    <t>9008223</t>
  </si>
  <si>
    <t>9068041</t>
  </si>
  <si>
    <t>0037666</t>
  </si>
  <si>
    <t>FURNIZIM ME PIJE</t>
  </si>
  <si>
    <t>0037676</t>
  </si>
  <si>
    <t>0037677</t>
  </si>
  <si>
    <t>0037675</t>
  </si>
  <si>
    <t>0037681</t>
  </si>
  <si>
    <t>0037668</t>
  </si>
  <si>
    <t>0037671</t>
  </si>
  <si>
    <t>0037669</t>
  </si>
  <si>
    <t>0037678</t>
  </si>
  <si>
    <t>0037672</t>
  </si>
  <si>
    <t>0037670</t>
  </si>
  <si>
    <t>ENGJI MUSTAFAJ</t>
  </si>
  <si>
    <t>ELSA BERISHA</t>
  </si>
  <si>
    <t>ADELINA UKAJ</t>
  </si>
  <si>
    <t>ANITA UKAJ</t>
  </si>
  <si>
    <t>ALKETA UKAJ</t>
  </si>
  <si>
    <t>QENDRESA SHEHAJ</t>
  </si>
  <si>
    <t>LEONORA SADIKAJ</t>
  </si>
  <si>
    <t>YLLARTA THAQI</t>
  </si>
  <si>
    <t>MET IBERHYSAJ</t>
  </si>
  <si>
    <t>DUKAGJIN CACAJ</t>
  </si>
  <si>
    <t>AGNESA HADERGJONAJ</t>
  </si>
  <si>
    <t>JETLIRA IDRIZAJ</t>
  </si>
  <si>
    <t>FATLINDA LOKAJ</t>
  </si>
  <si>
    <t>GENESA MEHMETAJ</t>
  </si>
  <si>
    <t>RINESA SELMONAJ</t>
  </si>
  <si>
    <t>DORINA DODA</t>
  </si>
  <si>
    <t>ERZA ZEKAJ</t>
  </si>
  <si>
    <t>RINESA RAMOSAJ</t>
  </si>
  <si>
    <t>ALKETA ZEKAJ</t>
  </si>
  <si>
    <t>GRESA RAMOSAJ</t>
  </si>
  <si>
    <t>GENTIAN BINAKAJ</t>
  </si>
  <si>
    <t>VESA CACAJ</t>
  </si>
  <si>
    <t>MARIGONA ISTREFAJ</t>
  </si>
  <si>
    <t>GRANIT RAMAJ</t>
  </si>
  <si>
    <t>ARBESA LOKAJ</t>
  </si>
  <si>
    <t>REA MAHMUDEMAJ</t>
  </si>
  <si>
    <t>VESA ZUKAJ</t>
  </si>
  <si>
    <t>ALKETA DUKAJ</t>
  </si>
  <si>
    <t>ERLINDA RAMAJ</t>
  </si>
  <si>
    <t>ALKETA AHMETXHEKAJ</t>
  </si>
  <si>
    <t>MERITA ALIMUSAJ</t>
  </si>
  <si>
    <t>ARIJONA AHMETXHEKAJ</t>
  </si>
  <si>
    <t>ALTINA VISHAJ</t>
  </si>
  <si>
    <t>ARTIONA MUSHKOLAJ</t>
  </si>
  <si>
    <t>VERONA ALIMUSAJ</t>
  </si>
  <si>
    <t>SYLË FETAJ</t>
  </si>
  <si>
    <t>DRENUSHA AHMETAJ</t>
  </si>
  <si>
    <t>ERION TAHIRUKAJ</t>
  </si>
  <si>
    <t>DAFINA AHMETAJ</t>
  </si>
  <si>
    <t>ARIOLA DACAJ</t>
  </si>
  <si>
    <t>EDISON SHALA</t>
  </si>
  <si>
    <t>ERNESA SHALA</t>
  </si>
  <si>
    <t>ELVISA OSAJ</t>
  </si>
  <si>
    <t>MEDALJONA OSAJ</t>
  </si>
  <si>
    <t>ERLISA SHALA</t>
  </si>
  <si>
    <t>SUELA GJIKOKAJ</t>
  </si>
  <si>
    <t>ARBIOLA ALIÇKAJ</t>
  </si>
  <si>
    <t>DONJETA PANXHAJ</t>
  </si>
  <si>
    <t>DION BAJRAMAJ</t>
  </si>
  <si>
    <t>RUKË DAUTAJ</t>
  </si>
  <si>
    <t>ARTEIDA ADEMAJ</t>
  </si>
  <si>
    <t>GANI LEKAJ</t>
  </si>
  <si>
    <t>KRESHNIK TAHIRAJ</t>
  </si>
  <si>
    <t>ANGJELINA BERISHA</t>
  </si>
  <si>
    <t>ERJONA HADERGJONAJ</t>
  </si>
  <si>
    <t>FLUTURIM RAMAJ</t>
  </si>
  <si>
    <t>AURORA MEHMETAJ</t>
  </si>
  <si>
    <t>DIELLËZA ZEJNAJ</t>
  </si>
  <si>
    <t>AURELA HASANAJ</t>
  </si>
  <si>
    <t>ARDI ZENELAJ</t>
  </si>
  <si>
    <t>ALBINA HAKLAJ</t>
  </si>
  <si>
    <t>ARTESA DOBRAJ</t>
  </si>
  <si>
    <t>FJORDA MUÇAJ</t>
  </si>
  <si>
    <t>DEA LOKAJ</t>
  </si>
  <si>
    <t>ELDA BEQIRAJ</t>
  </si>
  <si>
    <t>PRANVERA BEQIRAJ</t>
  </si>
  <si>
    <t>AGNESA HULAJ</t>
  </si>
  <si>
    <t>NR.List. 66</t>
  </si>
  <si>
    <t>Nr.List.</t>
  </si>
  <si>
    <t>Nr.List.141</t>
  </si>
  <si>
    <t>Nr.List.1</t>
  </si>
  <si>
    <t>Nr.List.2</t>
  </si>
  <si>
    <t>Nr.List.4</t>
  </si>
  <si>
    <t>Nr.List.5</t>
  </si>
  <si>
    <t>Nr.List.6</t>
  </si>
  <si>
    <t>Nr.List.7</t>
  </si>
  <si>
    <t>Nr.List.8</t>
  </si>
  <si>
    <t>Nr.List.10</t>
  </si>
  <si>
    <t>Nr.List.11</t>
  </si>
  <si>
    <t>Nr.List.12</t>
  </si>
  <si>
    <t>Nr.List.13</t>
  </si>
  <si>
    <t>Nr.List.14</t>
  </si>
  <si>
    <t>Nr.List.15</t>
  </si>
  <si>
    <t>Nr.List.16</t>
  </si>
  <si>
    <t>Nr.List.17</t>
  </si>
  <si>
    <t>Nr.List.19</t>
  </si>
  <si>
    <t>Nr.List.20</t>
  </si>
  <si>
    <t>Nr.List.66</t>
  </si>
  <si>
    <t>Nr.List.21</t>
  </si>
  <si>
    <t>Nr.List.22</t>
  </si>
  <si>
    <t>Nr.List.23</t>
  </si>
  <si>
    <t>Nr.List.24</t>
  </si>
  <si>
    <t>Nr.List.26</t>
  </si>
  <si>
    <t>Nr.List.27</t>
  </si>
  <si>
    <t>Nr.List.28</t>
  </si>
  <si>
    <t>Nr.List.29</t>
  </si>
  <si>
    <t>Nr.List.30</t>
  </si>
  <si>
    <t>Nr.List.31</t>
  </si>
  <si>
    <t>Nr.List.32</t>
  </si>
  <si>
    <t>Nr.List.33</t>
  </si>
  <si>
    <t>Nr.List.34</t>
  </si>
  <si>
    <t>Nr.List.35</t>
  </si>
  <si>
    <t>Nr.List.37</t>
  </si>
  <si>
    <t>Nr.List.38</t>
  </si>
  <si>
    <t>Nr.List.39</t>
  </si>
  <si>
    <t>Nr.List.40</t>
  </si>
  <si>
    <t>Nr.List.41</t>
  </si>
  <si>
    <t>Nr.List.42</t>
  </si>
  <si>
    <t>ARBNOR UKAJ</t>
  </si>
  <si>
    <t>Nr.List.36</t>
  </si>
  <si>
    <t>ARNESA HADERGJONAJ</t>
  </si>
  <si>
    <t>Nr.List.18</t>
  </si>
  <si>
    <t>RILIND BERISHA</t>
  </si>
  <si>
    <t>Nr.List.9</t>
  </si>
  <si>
    <t>Nr.List.3</t>
  </si>
  <si>
    <t>Nr.List.25</t>
  </si>
  <si>
    <t>Nr.List.43</t>
  </si>
  <si>
    <t>Nr.List.44</t>
  </si>
  <si>
    <t>Nr.List.45</t>
  </si>
  <si>
    <t>Nr.List.46</t>
  </si>
  <si>
    <t>Nr.List.47</t>
  </si>
  <si>
    <t>ERIJONA BAJRAMAJ</t>
  </si>
  <si>
    <t>Nr.List.48</t>
  </si>
  <si>
    <t>Nr.List.49</t>
  </si>
  <si>
    <t>Nr.List.50</t>
  </si>
  <si>
    <t>Nr.List.51</t>
  </si>
  <si>
    <t>Nr.List.52</t>
  </si>
  <si>
    <t>Nr.List.53</t>
  </si>
  <si>
    <t>Nr.List.54</t>
  </si>
  <si>
    <t>Nr.List.55</t>
  </si>
  <si>
    <t>Nr.List.56</t>
  </si>
  <si>
    <t>Nr.List.57</t>
  </si>
  <si>
    <t>Nr.List.58</t>
  </si>
  <si>
    <t>Nr.List.59</t>
  </si>
  <si>
    <t>Nr.List.60</t>
  </si>
  <si>
    <t>Nr.List.61</t>
  </si>
  <si>
    <t>Nr.List.62</t>
  </si>
  <si>
    <t>Nr.List.63</t>
  </si>
  <si>
    <t>Nr.List.64</t>
  </si>
  <si>
    <t>Nr.List.65</t>
  </si>
  <si>
    <t>Nr.List.67</t>
  </si>
  <si>
    <t>Nr.List.68</t>
  </si>
  <si>
    <t>Nr.List.69</t>
  </si>
  <si>
    <t>Nr.List.70</t>
  </si>
  <si>
    <t>Nr.List.71</t>
  </si>
  <si>
    <t>Nr.List.128</t>
  </si>
  <si>
    <t>Nr.List.72</t>
  </si>
  <si>
    <t>Nr.List.73</t>
  </si>
  <si>
    <t>Nr.List.74</t>
  </si>
  <si>
    <t>Nr.List.75</t>
  </si>
  <si>
    <t>Nr.List.76</t>
  </si>
  <si>
    <t>Nr.List.77</t>
  </si>
  <si>
    <t>Nr.List.78</t>
  </si>
  <si>
    <t>Nr.List.79</t>
  </si>
  <si>
    <t>Nr.List.80</t>
  </si>
  <si>
    <t>Nr.List.81</t>
  </si>
  <si>
    <t>Nr.List.82</t>
  </si>
  <si>
    <t>Nr.List.83</t>
  </si>
  <si>
    <t>Nr.List.84</t>
  </si>
  <si>
    <t>Nr.List.85</t>
  </si>
  <si>
    <t>Nr.List.86</t>
  </si>
  <si>
    <t>Nr.List.87</t>
  </si>
  <si>
    <t>Nr.List.88</t>
  </si>
  <si>
    <t>Nr.List.89</t>
  </si>
  <si>
    <t>Nr.List.90</t>
  </si>
  <si>
    <t>Nr.List.91</t>
  </si>
  <si>
    <t>Nr.List.92</t>
  </si>
  <si>
    <t>Nr.List.93</t>
  </si>
  <si>
    <t>Nr.List.94</t>
  </si>
  <si>
    <t>Nr.List.95</t>
  </si>
  <si>
    <t>Nr.List.96</t>
  </si>
  <si>
    <t>Nr.List.98</t>
  </si>
  <si>
    <t>Nr.List.99</t>
  </si>
  <si>
    <t>Nr.List.100</t>
  </si>
  <si>
    <t>Nr.List.101</t>
  </si>
  <si>
    <t>Nr.List.168</t>
  </si>
  <si>
    <t>Nr.List.102</t>
  </si>
  <si>
    <t>Nr.List.103</t>
  </si>
  <si>
    <t>Nr.List.104</t>
  </si>
  <si>
    <t>Nr.List.105</t>
  </si>
  <si>
    <t>Nr.List.154</t>
  </si>
  <si>
    <t>Nr.List.106</t>
  </si>
  <si>
    <t>Nr.List.107</t>
  </si>
  <si>
    <t>Nr.List.108</t>
  </si>
  <si>
    <t>Nr.List.109</t>
  </si>
  <si>
    <t>Nr.List.110</t>
  </si>
  <si>
    <t>Nr.List.111</t>
  </si>
  <si>
    <t>Nr.List.112</t>
  </si>
  <si>
    <t>Nr.List.113</t>
  </si>
  <si>
    <t>Nr.List.114</t>
  </si>
  <si>
    <t>Nr.List.115</t>
  </si>
  <si>
    <t>Nr.List.116</t>
  </si>
  <si>
    <t>Nr.List.117</t>
  </si>
  <si>
    <t>Nr.List.118</t>
  </si>
  <si>
    <t>Nr.List.119</t>
  </si>
  <si>
    <t>Nr.List.143</t>
  </si>
  <si>
    <t>Nr.List.120</t>
  </si>
  <si>
    <t>Nr.List.121</t>
  </si>
  <si>
    <t>Nr.List.122</t>
  </si>
  <si>
    <t>Nr.List.123</t>
  </si>
  <si>
    <t>Nr.List.124</t>
  </si>
  <si>
    <t>Nr.List.125</t>
  </si>
  <si>
    <t>Nr.List.126</t>
  </si>
  <si>
    <t>Nr.List.170</t>
  </si>
  <si>
    <t>Nr.List.127</t>
  </si>
  <si>
    <t>Nr.List.129</t>
  </si>
  <si>
    <t>Nr.List.130</t>
  </si>
  <si>
    <t>Nr.List.132</t>
  </si>
  <si>
    <t>Nr.List.133</t>
  </si>
  <si>
    <t>Nr.List.134</t>
  </si>
  <si>
    <t>Nr.List.135</t>
  </si>
  <si>
    <t>Nr.List.136</t>
  </si>
  <si>
    <t>Nr.List.137</t>
  </si>
  <si>
    <t>Nr.List.138</t>
  </si>
  <si>
    <t>Nr.List.139</t>
  </si>
  <si>
    <t>Nr.List.140</t>
  </si>
  <si>
    <t>Nr.List142</t>
  </si>
  <si>
    <t>Nr.List.144</t>
  </si>
  <si>
    <t>Nr.List.145</t>
  </si>
  <si>
    <t>Nr.List.147</t>
  </si>
  <si>
    <t>Nr.List.148</t>
  </si>
  <si>
    <t>Nr.List.149</t>
  </si>
  <si>
    <t>Nr.List.150</t>
  </si>
  <si>
    <t>Nr.List.151</t>
  </si>
  <si>
    <t>Nr.List.152</t>
  </si>
  <si>
    <t>Nr.List.153</t>
  </si>
  <si>
    <t>Nr.List.155</t>
  </si>
  <si>
    <t>Nr.List.156</t>
  </si>
  <si>
    <t>Nr.List.157</t>
  </si>
  <si>
    <t>Nr.List.158</t>
  </si>
  <si>
    <t>Nr.List.159</t>
  </si>
  <si>
    <t>Nr.List.161</t>
  </si>
  <si>
    <t>Nr.List.162</t>
  </si>
  <si>
    <t>Nr.List.163</t>
  </si>
  <si>
    <t>Nr.List.164</t>
  </si>
  <si>
    <t>Nr.List.165</t>
  </si>
  <si>
    <t>Nr.List.166</t>
  </si>
  <si>
    <t>Nr.List.167</t>
  </si>
  <si>
    <t>Nr.List.131</t>
  </si>
  <si>
    <t>Nr.List.169</t>
  </si>
  <si>
    <t>Nr.List.97</t>
  </si>
  <si>
    <t>02.NR.5814</t>
  </si>
  <si>
    <t>21.03.2025</t>
  </si>
  <si>
    <t>DRITON CENAJ</t>
  </si>
  <si>
    <t>02.NR19736</t>
  </si>
  <si>
    <t>7817/24</t>
  </si>
  <si>
    <t>7816/24</t>
  </si>
  <si>
    <t>7825/24</t>
  </si>
  <si>
    <t>7827/24</t>
  </si>
  <si>
    <t>7811/24</t>
  </si>
  <si>
    <t>7820/24</t>
  </si>
  <si>
    <t>7813/24</t>
  </si>
  <si>
    <t>150225</t>
  </si>
  <si>
    <t>15.02.2025</t>
  </si>
  <si>
    <t>24.03.2025</t>
  </si>
  <si>
    <t>SHA-54-2025</t>
  </si>
  <si>
    <t>F23-02-25-00002</t>
  </si>
  <si>
    <t>SI-25-A022C-00231</t>
  </si>
  <si>
    <t>USHQIM DHE PIJE-KAFE</t>
  </si>
  <si>
    <t>LIRIDONI DISTRIBUTION SHA</t>
  </si>
  <si>
    <t>191028092567/2419</t>
  </si>
  <si>
    <t>550023142/2419</t>
  </si>
  <si>
    <t>550022737/2419</t>
  </si>
  <si>
    <t>550029983/2419</t>
  </si>
  <si>
    <t>493926</t>
  </si>
  <si>
    <t>493923</t>
  </si>
  <si>
    <t>493924</t>
  </si>
  <si>
    <t>493915</t>
  </si>
  <si>
    <t>493916</t>
  </si>
  <si>
    <t>493919</t>
  </si>
  <si>
    <t>493920</t>
  </si>
  <si>
    <t>493918</t>
  </si>
  <si>
    <t>493917</t>
  </si>
  <si>
    <t>493921</t>
  </si>
  <si>
    <t>493925</t>
  </si>
  <si>
    <t>493914</t>
  </si>
  <si>
    <t>2045100006</t>
  </si>
  <si>
    <t>2030002</t>
  </si>
  <si>
    <t>2045100037</t>
  </si>
  <si>
    <t>1272/25</t>
  </si>
  <si>
    <t>25.03.2025</t>
  </si>
  <si>
    <t>0069</t>
  </si>
  <si>
    <t>1254/25</t>
  </si>
  <si>
    <t>1273/25</t>
  </si>
  <si>
    <t>FSM-25-000042</t>
  </si>
  <si>
    <t>FURNIZIM PEASTRIMI</t>
  </si>
  <si>
    <t>1263/25</t>
  </si>
  <si>
    <t>9069321</t>
  </si>
  <si>
    <t>493902</t>
  </si>
  <si>
    <t>493904</t>
  </si>
  <si>
    <t>49-E/25</t>
  </si>
  <si>
    <t>INSTITUTI I MJEKSIS SË PUNËS</t>
  </si>
  <si>
    <t>17-220-429-25</t>
  </si>
  <si>
    <t>ADEA FIBER SHPK</t>
  </si>
  <si>
    <t>16/2025</t>
  </si>
  <si>
    <t>1260/25</t>
  </si>
  <si>
    <t>1269/25</t>
  </si>
  <si>
    <t xml:space="preserve">FURNIZIM ME USHQIM </t>
  </si>
  <si>
    <t>27.03.2025</t>
  </si>
  <si>
    <t>209/25-0017</t>
  </si>
  <si>
    <t>1-55/668484</t>
  </si>
  <si>
    <t>FSM-25-000044</t>
  </si>
  <si>
    <t xml:space="preserve">FURNIZIME PASTRIMI </t>
  </si>
  <si>
    <t>24-SHV01-D00-5442</t>
  </si>
  <si>
    <t>1271/25</t>
  </si>
  <si>
    <t>178/25-0018</t>
  </si>
  <si>
    <t>KORIGJIM I KUPONIT SHPENZIMIT 2025-16713 VENDIM GJYQESOR</t>
  </si>
  <si>
    <t>KORIGJIM I KUPONIT SHPENZIMIT 2025-19277 VENDIM GJYQESOR</t>
  </si>
  <si>
    <t>KORIGJIM I KUPONIT SHPENZIMIT 2025-17178 VENDIM GJYQESOR</t>
  </si>
  <si>
    <t>KORIGJIM I KUPONIT SHPENZIMIT 2025-16284 VENDIM GJYQESOR</t>
  </si>
  <si>
    <t>KORIGJIM I KUPONIT SHPENZIMIT 2025-16374 VENDIM GJYQESOR</t>
  </si>
  <si>
    <t>KORIGJIM I KUPONIT SHPENZIMIT 2025-16374 VENDIME GJYQESORE</t>
  </si>
  <si>
    <t>01.10.2024</t>
  </si>
  <si>
    <t>NEKI KUÇI B.I</t>
  </si>
  <si>
    <t>09/2024</t>
  </si>
  <si>
    <t>15.08.2024</t>
  </si>
  <si>
    <t>28.03.2025</t>
  </si>
  <si>
    <t>PETRIT POVATAJ</t>
  </si>
  <si>
    <t>ISMET KUKLECI</t>
  </si>
  <si>
    <t>GJOKË RADI</t>
  </si>
  <si>
    <t>CP.NR.2023-282719</t>
  </si>
  <si>
    <t>CP.NR.2024-284000</t>
  </si>
  <si>
    <t>CP.NR.2024-036495</t>
  </si>
  <si>
    <t>SPECIFIKACION  2/19</t>
  </si>
  <si>
    <t>AFET MJEKU BI</t>
  </si>
  <si>
    <t>SPECIFIKACION  3</t>
  </si>
  <si>
    <t>AUT.PERMBARUES SHPATI SHPK</t>
  </si>
  <si>
    <t xml:space="preserve">P.nr.287/2024 </t>
  </si>
  <si>
    <t>VGJ_NTP HIGJIENA  SHA</t>
  </si>
  <si>
    <t>AUT.PERMB.ZANI SHPK</t>
  </si>
  <si>
    <t>SPECIFIKACION  4</t>
  </si>
  <si>
    <t>CP.NR.2023-2277961</t>
  </si>
  <si>
    <t>MIRLINDA LOKAJ</t>
  </si>
  <si>
    <t>GANI CACAJ</t>
  </si>
  <si>
    <t>YLLI MAZREKAJ</t>
  </si>
  <si>
    <t>PERM.PRIV.SHEREMET H.LIVOREKA</t>
  </si>
  <si>
    <t>CP.NR.2023-282775</t>
  </si>
  <si>
    <t>CP.NR.2023-282680</t>
  </si>
  <si>
    <t>P.NR.379/24</t>
  </si>
  <si>
    <t>P…NR…149/2024…65/25</t>
  </si>
  <si>
    <t>VENDIME GJYQESORE</t>
  </si>
  <si>
    <t>AUT. PERMB.ALEA SHPK</t>
  </si>
  <si>
    <t>P.NR.883/24</t>
  </si>
  <si>
    <t>CP.NR.2023-285014</t>
  </si>
  <si>
    <t>CP.nr.2023-277916</t>
  </si>
  <si>
    <t>ZYRA.PERMB.VAIS LAW SHPK</t>
  </si>
  <si>
    <t>VJOLLCA TETAJ</t>
  </si>
  <si>
    <t>CP.NR.2022-090893</t>
  </si>
  <si>
    <t>ALBINA CACAJ</t>
  </si>
  <si>
    <t>CP.NR.2024-106451</t>
  </si>
  <si>
    <t>VIOLETA KUKALAJ</t>
  </si>
  <si>
    <t>AVOK.MERITA BINAKAJ BI</t>
  </si>
  <si>
    <t>GENTIANA DEMHASAJ BI</t>
  </si>
  <si>
    <t>DAUT CACAJ BI</t>
  </si>
  <si>
    <t>CP.2023-005382</t>
  </si>
  <si>
    <t>2024-153919</t>
  </si>
  <si>
    <t>2023-264471</t>
  </si>
  <si>
    <t>2023-005248</t>
  </si>
  <si>
    <t>2023-134042</t>
  </si>
  <si>
    <t>CP.NR..2024-069139</t>
  </si>
  <si>
    <t>CP.NR.2023-285031</t>
  </si>
  <si>
    <t>25-SHV01-001-665</t>
  </si>
  <si>
    <t>MEDPLUS SHPK</t>
  </si>
  <si>
    <t>Deçan, Dt: 31 / 03 / 2025</t>
  </si>
  <si>
    <t>Raport i Shpenzimeve për periudhen Janar-Mars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</si>
</sst>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\ [$€-1]"/>
  </numFmts>
  <fonts count="4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2"/>
      <color indexed="8"/>
      <name val="Arial"/>
      <family val="2"/>
    </font>
    <font>
      <b/>
      <i/>
      <sz val="9"/>
      <name val="Arial"/>
      <family val="2"/>
    </font>
    <font>
      <i/>
      <sz val="8"/>
      <name val="Arial"/>
      <family val="2"/>
    </font>
    <font>
      <b/>
      <i/>
      <sz val="10"/>
      <name val="Arial"/>
      <family val="2"/>
    </font>
    <font>
      <i/>
      <sz val="12"/>
      <name val="Arial"/>
      <family val="2"/>
    </font>
    <font>
      <b/>
      <i/>
      <sz val="8"/>
      <name val="Arial"/>
      <family val="2"/>
    </font>
    <font>
      <sz val="10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i/>
      <sz val="8"/>
      <color theme="1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b/>
      <sz val="8"/>
      <color theme="1"/>
      <name val="Arial"/>
      <family val="2"/>
    </font>
    <font>
      <sz val="8"/>
      <color rgb="FF00B050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rgb="FFFF0000"/>
      <name val="Arial"/>
      <family val="2"/>
    </font>
    <font>
      <i/>
      <sz val="8"/>
      <color rgb="FF00B050"/>
      <name val="Arial"/>
      <family val="2"/>
    </font>
    <font>
      <sz val="10"/>
      <color theme="0"/>
      <name val="Arial"/>
      <family val="2"/>
    </font>
    <font>
      <i/>
      <sz val="8"/>
      <color rgb="FFFF0000"/>
      <name val="Arial"/>
      <family val="2"/>
    </font>
    <font>
      <b/>
      <sz val="8"/>
      <color rgb="FFFF0000"/>
      <name val="Arial"/>
      <family val="2"/>
    </font>
    <font>
      <i/>
      <sz val="8"/>
      <color rgb="FF00B0F0"/>
      <name val="Arial"/>
      <family val="2"/>
    </font>
    <font>
      <sz val="8"/>
      <color rgb="FF00B0F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7">
    <xf numFmtId="0" fontId="0" fillId="0" borderId="0" xfId="0"/>
    <xf numFmtId="0" fontId="3" fillId="0" borderId="0" xfId="0" applyFont="1"/>
    <xf numFmtId="0" fontId="7" fillId="0" borderId="0" xfId="0" applyFont="1"/>
    <xf numFmtId="0" fontId="8" fillId="0" borderId="0" xfId="0" applyFont="1"/>
    <xf numFmtId="0" fontId="10" fillId="0" borderId="0" xfId="0" applyFont="1"/>
    <xf numFmtId="0" fontId="7" fillId="2" borderId="0" xfId="0" applyFont="1" applyFill="1" applyBorder="1"/>
    <xf numFmtId="0" fontId="24" fillId="0" borderId="0" xfId="0" applyFont="1"/>
    <xf numFmtId="0" fontId="25" fillId="0" borderId="0" xfId="0" applyFont="1"/>
    <xf numFmtId="0" fontId="25" fillId="2" borderId="1" xfId="0" applyFont="1" applyFill="1" applyBorder="1"/>
    <xf numFmtId="0" fontId="25" fillId="2" borderId="2" xfId="0" applyFont="1" applyFill="1" applyBorder="1" applyAlignment="1">
      <alignment horizontal="center"/>
    </xf>
    <xf numFmtId="0" fontId="26" fillId="0" borderId="0" xfId="0" applyFont="1"/>
    <xf numFmtId="0" fontId="7" fillId="0" borderId="0" xfId="0" applyFont="1" applyBorder="1"/>
    <xf numFmtId="0" fontId="7" fillId="0" borderId="0" xfId="0" applyFont="1" applyFill="1" applyBorder="1"/>
    <xf numFmtId="2" fontId="7" fillId="0" borderId="0" xfId="0" applyNumberFormat="1" applyFont="1"/>
    <xf numFmtId="0" fontId="7" fillId="0" borderId="4" xfId="0" applyFont="1" applyBorder="1"/>
    <xf numFmtId="0" fontId="7" fillId="0" borderId="5" xfId="0" applyFont="1" applyFill="1" applyBorder="1"/>
    <xf numFmtId="0" fontId="25" fillId="2" borderId="6" xfId="0" applyFont="1" applyFill="1" applyBorder="1"/>
    <xf numFmtId="0" fontId="25" fillId="2" borderId="7" xfId="0" applyFont="1" applyFill="1" applyBorder="1" applyAlignment="1">
      <alignment horizontal="center"/>
    </xf>
    <xf numFmtId="0" fontId="25" fillId="2" borderId="1" xfId="0" applyFont="1" applyFill="1" applyBorder="1" applyAlignment="1">
      <alignment horizontal="left"/>
    </xf>
    <xf numFmtId="0" fontId="25" fillId="0" borderId="1" xfId="0" applyFont="1" applyBorder="1" applyAlignment="1">
      <alignment horizontal="center"/>
    </xf>
    <xf numFmtId="0" fontId="25" fillId="2" borderId="8" xfId="0" applyFont="1" applyFill="1" applyBorder="1" applyAlignment="1">
      <alignment horizontal="center"/>
    </xf>
    <xf numFmtId="0" fontId="25" fillId="2" borderId="9" xfId="0" applyFont="1" applyFill="1" applyBorder="1"/>
    <xf numFmtId="0" fontId="2" fillId="0" borderId="1" xfId="0" applyFont="1" applyBorder="1" applyAlignment="1">
      <alignment horizontal="center"/>
    </xf>
    <xf numFmtId="0" fontId="2" fillId="0" borderId="0" xfId="0" applyFont="1"/>
    <xf numFmtId="0" fontId="25" fillId="2" borderId="10" xfId="0" applyFont="1" applyFill="1" applyBorder="1" applyAlignment="1">
      <alignment horizontal="left"/>
    </xf>
    <xf numFmtId="0" fontId="25" fillId="2" borderId="3" xfId="0" applyFont="1" applyFill="1" applyBorder="1"/>
    <xf numFmtId="0" fontId="25" fillId="2" borderId="11" xfId="0" applyFont="1" applyFill="1" applyBorder="1" applyAlignment="1"/>
    <xf numFmtId="0" fontId="2" fillId="0" borderId="0" xfId="0" applyFont="1" applyAlignment="1">
      <alignment horizontal="center"/>
    </xf>
    <xf numFmtId="0" fontId="25" fillId="2" borderId="12" xfId="0" applyFont="1" applyFill="1" applyBorder="1"/>
    <xf numFmtId="4" fontId="5" fillId="2" borderId="1" xfId="0" applyNumberFormat="1" applyFont="1" applyFill="1" applyBorder="1"/>
    <xf numFmtId="0" fontId="2" fillId="0" borderId="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8" fillId="0" borderId="0" xfId="0" applyFont="1"/>
    <xf numFmtId="0" fontId="2" fillId="0" borderId="9" xfId="0" applyFont="1" applyBorder="1"/>
    <xf numFmtId="0" fontId="2" fillId="2" borderId="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43" fontId="2" fillId="2" borderId="0" xfId="1" applyFont="1" applyFill="1" applyBorder="1"/>
    <xf numFmtId="0" fontId="2" fillId="0" borderId="15" xfId="0" applyFont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 applyFill="1" applyBorder="1"/>
    <xf numFmtId="0" fontId="2" fillId="0" borderId="16" xfId="0" applyFont="1" applyBorder="1"/>
    <xf numFmtId="0" fontId="2" fillId="2" borderId="2" xfId="0" applyFont="1" applyFill="1" applyBorder="1" applyAlignment="1">
      <alignment horizontal="center"/>
    </xf>
    <xf numFmtId="0" fontId="2" fillId="2" borderId="12" xfId="0" applyFont="1" applyFill="1" applyBorder="1"/>
    <xf numFmtId="0" fontId="2" fillId="2" borderId="9" xfId="0" applyFont="1" applyFill="1" applyBorder="1"/>
    <xf numFmtId="0" fontId="2" fillId="2" borderId="13" xfId="0" applyFont="1" applyFill="1" applyBorder="1" applyAlignment="1">
      <alignment horizontal="center"/>
    </xf>
    <xf numFmtId="4" fontId="2" fillId="2" borderId="19" xfId="0" applyNumberFormat="1" applyFont="1" applyFill="1" applyBorder="1"/>
    <xf numFmtId="4" fontId="2" fillId="2" borderId="20" xfId="0" applyNumberFormat="1" applyFont="1" applyFill="1" applyBorder="1"/>
    <xf numFmtId="4" fontId="2" fillId="2" borderId="21" xfId="0" applyNumberFormat="1" applyFont="1" applyFill="1" applyBorder="1"/>
    <xf numFmtId="0" fontId="5" fillId="2" borderId="0" xfId="0" applyFont="1" applyFill="1" applyBorder="1" applyAlignment="1">
      <alignment horizontal="left"/>
    </xf>
    <xf numFmtId="0" fontId="4" fillId="2" borderId="0" xfId="0" applyFont="1" applyFill="1" applyBorder="1"/>
    <xf numFmtId="4" fontId="4" fillId="2" borderId="0" xfId="0" applyNumberFormat="1" applyFont="1" applyFill="1" applyBorder="1" applyAlignment="1">
      <alignment horizontal="center"/>
    </xf>
    <xf numFmtId="0" fontId="4" fillId="2" borderId="22" xfId="0" applyFont="1" applyFill="1" applyBorder="1"/>
    <xf numFmtId="4" fontId="4" fillId="2" borderId="0" xfId="0" applyNumberFormat="1" applyFont="1" applyFill="1" applyBorder="1"/>
    <xf numFmtId="0" fontId="7" fillId="2" borderId="22" xfId="0" applyFont="1" applyFill="1" applyBorder="1"/>
    <xf numFmtId="4" fontId="2" fillId="2" borderId="22" xfId="0" applyNumberFormat="1" applyFont="1" applyFill="1" applyBorder="1"/>
    <xf numFmtId="4" fontId="2" fillId="2" borderId="23" xfId="0" applyNumberFormat="1" applyFont="1" applyFill="1" applyBorder="1"/>
    <xf numFmtId="0" fontId="7" fillId="2" borderId="29" xfId="0" applyFont="1" applyFill="1" applyBorder="1"/>
    <xf numFmtId="0" fontId="4" fillId="2" borderId="27" xfId="0" applyFont="1" applyFill="1" applyBorder="1"/>
    <xf numFmtId="4" fontId="2" fillId="2" borderId="30" xfId="0" applyNumberFormat="1" applyFont="1" applyFill="1" applyBorder="1"/>
    <xf numFmtId="4" fontId="2" fillId="2" borderId="31" xfId="0" applyNumberFormat="1" applyFont="1" applyFill="1" applyBorder="1"/>
    <xf numFmtId="0" fontId="18" fillId="0" borderId="0" xfId="0" applyFont="1"/>
    <xf numFmtId="0" fontId="2" fillId="0" borderId="14" xfId="0" applyFont="1" applyBorder="1"/>
    <xf numFmtId="0" fontId="25" fillId="0" borderId="7" xfId="0" applyFont="1" applyBorder="1"/>
    <xf numFmtId="0" fontId="2" fillId="0" borderId="7" xfId="0" applyFont="1" applyBorder="1"/>
    <xf numFmtId="0" fontId="25" fillId="2" borderId="7" xfId="0" applyFont="1" applyFill="1" applyBorder="1"/>
    <xf numFmtId="0" fontId="2" fillId="2" borderId="14" xfId="0" applyFont="1" applyFill="1" applyBorder="1"/>
    <xf numFmtId="0" fontId="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16" fillId="2" borderId="6" xfId="0" applyFont="1" applyFill="1" applyBorder="1" applyAlignment="1">
      <alignment horizontal="center"/>
    </xf>
    <xf numFmtId="0" fontId="16" fillId="2" borderId="32" xfId="0" applyFont="1" applyFill="1" applyBorder="1"/>
    <xf numFmtId="0" fontId="16" fillId="2" borderId="15" xfId="0" applyFont="1" applyFill="1" applyBorder="1" applyAlignment="1">
      <alignment horizontal="center"/>
    </xf>
    <xf numFmtId="0" fontId="16" fillId="2" borderId="25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27" fillId="2" borderId="32" xfId="0" applyFont="1" applyFill="1" applyBorder="1"/>
    <xf numFmtId="0" fontId="16" fillId="0" borderId="32" xfId="0" applyFont="1" applyBorder="1"/>
    <xf numFmtId="0" fontId="7" fillId="2" borderId="0" xfId="0" applyFont="1" applyFill="1"/>
    <xf numFmtId="0" fontId="3" fillId="2" borderId="0" xfId="0" applyFont="1" applyFill="1"/>
    <xf numFmtId="0" fontId="10" fillId="2" borderId="0" xfId="0" applyFont="1" applyFill="1"/>
    <xf numFmtId="0" fontId="19" fillId="2" borderId="33" xfId="0" applyFont="1" applyFill="1" applyBorder="1" applyAlignment="1">
      <alignment horizontal="left"/>
    </xf>
    <xf numFmtId="0" fontId="4" fillId="2" borderId="33" xfId="0" applyFont="1" applyFill="1" applyBorder="1"/>
    <xf numFmtId="0" fontId="2" fillId="2" borderId="0" xfId="0" applyFont="1" applyFill="1" applyBorder="1"/>
    <xf numFmtId="0" fontId="8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6" fillId="2" borderId="14" xfId="0" applyFont="1" applyFill="1" applyBorder="1" applyAlignment="1">
      <alignment horizontal="left"/>
    </xf>
    <xf numFmtId="0" fontId="16" fillId="0" borderId="7" xfId="0" applyFont="1" applyBorder="1" applyAlignment="1">
      <alignment horizontal="left"/>
    </xf>
    <xf numFmtId="0" fontId="8" fillId="2" borderId="0" xfId="0" applyFont="1" applyFill="1" applyAlignment="1">
      <alignment horizontal="left"/>
    </xf>
    <xf numFmtId="0" fontId="17" fillId="2" borderId="0" xfId="0" applyFont="1" applyFill="1" applyAlignment="1">
      <alignment horizontal="left"/>
    </xf>
    <xf numFmtId="0" fontId="18" fillId="2" borderId="0" xfId="0" applyFont="1" applyFill="1" applyAlignment="1">
      <alignment horizontal="left"/>
    </xf>
    <xf numFmtId="0" fontId="29" fillId="0" borderId="0" xfId="0" applyFont="1"/>
    <xf numFmtId="0" fontId="27" fillId="2" borderId="24" xfId="0" applyFont="1" applyFill="1" applyBorder="1"/>
    <xf numFmtId="0" fontId="27" fillId="2" borderId="25" xfId="0" applyFont="1" applyFill="1" applyBorder="1" applyAlignment="1">
      <alignment horizontal="center"/>
    </xf>
    <xf numFmtId="0" fontId="27" fillId="2" borderId="6" xfId="0" applyFont="1" applyFill="1" applyBorder="1" applyAlignment="1">
      <alignment horizontal="center"/>
    </xf>
    <xf numFmtId="0" fontId="27" fillId="2" borderId="1" xfId="0" applyFont="1" applyFill="1" applyBorder="1" applyAlignment="1">
      <alignment horizontal="center"/>
    </xf>
    <xf numFmtId="0" fontId="16" fillId="0" borderId="0" xfId="0" applyFont="1"/>
    <xf numFmtId="0" fontId="29" fillId="0" borderId="0" xfId="0" applyFont="1" applyAlignment="1">
      <alignment horizontal="left"/>
    </xf>
    <xf numFmtId="0" fontId="27" fillId="2" borderId="6" xfId="0" applyFont="1" applyFill="1" applyBorder="1"/>
    <xf numFmtId="0" fontId="27" fillId="0" borderId="6" xfId="0" applyFont="1" applyBorder="1" applyAlignment="1">
      <alignment horizontal="center"/>
    </xf>
    <xf numFmtId="0" fontId="27" fillId="0" borderId="6" xfId="0" applyFont="1" applyBorder="1"/>
    <xf numFmtId="2" fontId="8" fillId="0" borderId="0" xfId="0" applyNumberFormat="1" applyFont="1" applyAlignment="1">
      <alignment horizontal="left"/>
    </xf>
    <xf numFmtId="0" fontId="16" fillId="0" borderId="15" xfId="0" applyFont="1" applyBorder="1" applyAlignment="1">
      <alignment horizontal="center"/>
    </xf>
    <xf numFmtId="0" fontId="16" fillId="2" borderId="1" xfId="0" applyFont="1" applyFill="1" applyBorder="1" applyAlignment="1">
      <alignment horizontal="left"/>
    </xf>
    <xf numFmtId="0" fontId="8" fillId="2" borderId="0" xfId="0" applyFont="1" applyFill="1"/>
    <xf numFmtId="0" fontId="18" fillId="2" borderId="0" xfId="0" applyFont="1" applyFill="1"/>
    <xf numFmtId="0" fontId="27" fillId="0" borderId="0" xfId="0" applyFo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27" fillId="2" borderId="7" xfId="0" applyFont="1" applyFill="1" applyBorder="1" applyAlignment="1">
      <alignment horizontal="left"/>
    </xf>
    <xf numFmtId="0" fontId="3" fillId="2" borderId="0" xfId="0" applyFont="1" applyFill="1" applyAlignment="1">
      <alignment horizontal="center"/>
    </xf>
    <xf numFmtId="0" fontId="2" fillId="2" borderId="0" xfId="0" applyFont="1" applyFill="1"/>
    <xf numFmtId="0" fontId="0" fillId="2" borderId="0" xfId="0" applyFill="1"/>
    <xf numFmtId="0" fontId="13" fillId="2" borderId="0" xfId="0" applyFont="1" applyFill="1"/>
    <xf numFmtId="0" fontId="10" fillId="2" borderId="0" xfId="0" applyFont="1" applyFill="1" applyAlignment="1"/>
    <xf numFmtId="0" fontId="4" fillId="2" borderId="0" xfId="0" applyFont="1" applyFill="1" applyAlignment="1"/>
    <xf numFmtId="0" fontId="2" fillId="2" borderId="0" xfId="0" applyFont="1" applyFill="1" applyAlignment="1"/>
    <xf numFmtId="0" fontId="7" fillId="2" borderId="0" xfId="0" applyFont="1" applyFill="1" applyAlignment="1"/>
    <xf numFmtId="0" fontId="6" fillId="2" borderId="0" xfId="0" applyFont="1" applyFill="1"/>
    <xf numFmtId="0" fontId="4" fillId="2" borderId="0" xfId="0" applyFont="1" applyFill="1"/>
    <xf numFmtId="0" fontId="3" fillId="2" borderId="0" xfId="0" applyFont="1" applyFill="1" applyAlignment="1"/>
    <xf numFmtId="0" fontId="10" fillId="2" borderId="0" xfId="0" applyFont="1" applyFill="1" applyAlignment="1">
      <alignment horizontal="left"/>
    </xf>
    <xf numFmtId="0" fontId="9" fillId="2" borderId="0" xfId="0" applyFont="1" applyFill="1"/>
    <xf numFmtId="0" fontId="11" fillId="2" borderId="0" xfId="0" applyFont="1" applyFill="1"/>
    <xf numFmtId="0" fontId="11" fillId="2" borderId="0" xfId="0" applyFont="1" applyFill="1" applyBorder="1"/>
    <xf numFmtId="0" fontId="5" fillId="2" borderId="33" xfId="0" applyFont="1" applyFill="1" applyBorder="1" applyAlignment="1">
      <alignment horizontal="center"/>
    </xf>
    <xf numFmtId="0" fontId="2" fillId="2" borderId="34" xfId="0" applyFont="1" applyFill="1" applyBorder="1"/>
    <xf numFmtId="0" fontId="4" fillId="2" borderId="35" xfId="0" applyFont="1" applyFill="1" applyBorder="1" applyAlignment="1">
      <alignment horizontal="center"/>
    </xf>
    <xf numFmtId="0" fontId="4" fillId="2" borderId="36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5" fillId="2" borderId="33" xfId="0" applyFont="1" applyFill="1" applyBorder="1"/>
    <xf numFmtId="0" fontId="4" fillId="2" borderId="34" xfId="0" applyFont="1" applyFill="1" applyBorder="1"/>
    <xf numFmtId="0" fontId="4" fillId="2" borderId="37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left"/>
    </xf>
    <xf numFmtId="0" fontId="4" fillId="2" borderId="28" xfId="0" applyFont="1" applyFill="1" applyBorder="1" applyAlignment="1">
      <alignment horizontal="center"/>
    </xf>
    <xf numFmtId="0" fontId="7" fillId="2" borderId="15" xfId="0" applyFont="1" applyFill="1" applyBorder="1"/>
    <xf numFmtId="0" fontId="4" fillId="2" borderId="7" xfId="0" applyFont="1" applyFill="1" applyBorder="1"/>
    <xf numFmtId="4" fontId="13" fillId="2" borderId="0" xfId="0" applyNumberFormat="1" applyFont="1" applyFill="1"/>
    <xf numFmtId="0" fontId="7" fillId="2" borderId="6" xfId="0" applyFont="1" applyFill="1" applyBorder="1"/>
    <xf numFmtId="0" fontId="4" fillId="2" borderId="6" xfId="0" applyFont="1" applyFill="1" applyBorder="1"/>
    <xf numFmtId="0" fontId="7" fillId="2" borderId="1" xfId="0" applyFont="1" applyFill="1" applyBorder="1"/>
    <xf numFmtId="0" fontId="4" fillId="2" borderId="1" xfId="0" applyFont="1" applyFill="1" applyBorder="1"/>
    <xf numFmtId="0" fontId="7" fillId="2" borderId="20" xfId="0" applyFont="1" applyFill="1" applyBorder="1"/>
    <xf numFmtId="0" fontId="4" fillId="2" borderId="20" xfId="0" applyFont="1" applyFill="1" applyBorder="1"/>
    <xf numFmtId="0" fontId="5" fillId="2" borderId="38" xfId="0" applyFont="1" applyFill="1" applyBorder="1" applyAlignment="1">
      <alignment horizontal="left"/>
    </xf>
    <xf numFmtId="0" fontId="4" fillId="2" borderId="39" xfId="0" applyFont="1" applyFill="1" applyBorder="1"/>
    <xf numFmtId="4" fontId="4" fillId="2" borderId="40" xfId="0" applyNumberFormat="1" applyFont="1" applyFill="1" applyBorder="1" applyAlignment="1">
      <alignment horizontal="center"/>
    </xf>
    <xf numFmtId="4" fontId="5" fillId="2" borderId="33" xfId="0" applyNumberFormat="1" applyFont="1" applyFill="1" applyBorder="1"/>
    <xf numFmtId="4" fontId="5" fillId="2" borderId="0" xfId="0" applyNumberFormat="1" applyFont="1" applyFill="1" applyBorder="1"/>
    <xf numFmtId="0" fontId="7" fillId="2" borderId="16" xfId="0" applyFont="1" applyFill="1" applyBorder="1"/>
    <xf numFmtId="4" fontId="13" fillId="2" borderId="0" xfId="0" applyNumberFormat="1" applyFont="1" applyFill="1" applyBorder="1"/>
    <xf numFmtId="0" fontId="7" fillId="2" borderId="3" xfId="0" applyFont="1" applyFill="1" applyBorder="1"/>
    <xf numFmtId="0" fontId="7" fillId="2" borderId="9" xfId="0" applyFont="1" applyFill="1" applyBorder="1"/>
    <xf numFmtId="4" fontId="4" fillId="2" borderId="40" xfId="0" applyNumberFormat="1" applyFont="1" applyFill="1" applyBorder="1"/>
    <xf numFmtId="4" fontId="5" fillId="2" borderId="34" xfId="0" applyNumberFormat="1" applyFont="1" applyFill="1" applyBorder="1"/>
    <xf numFmtId="4" fontId="13" fillId="2" borderId="5" xfId="0" applyNumberFormat="1" applyFont="1" applyFill="1" applyBorder="1"/>
    <xf numFmtId="4" fontId="4" fillId="2" borderId="38" xfId="0" applyNumberFormat="1" applyFont="1" applyFill="1" applyBorder="1"/>
    <xf numFmtId="4" fontId="4" fillId="2" borderId="42" xfId="0" applyNumberFormat="1" applyFont="1" applyFill="1" applyBorder="1"/>
    <xf numFmtId="4" fontId="15" fillId="2" borderId="0" xfId="0" applyNumberFormat="1" applyFont="1" applyFill="1" applyBorder="1"/>
    <xf numFmtId="0" fontId="7" fillId="2" borderId="43" xfId="0" applyFont="1" applyFill="1" applyBorder="1"/>
    <xf numFmtId="0" fontId="4" fillId="2" borderId="30" xfId="0" applyFont="1" applyFill="1" applyBorder="1"/>
    <xf numFmtId="0" fontId="7" fillId="2" borderId="44" xfId="0" applyFont="1" applyFill="1" applyBorder="1"/>
    <xf numFmtId="4" fontId="4" fillId="2" borderId="33" xfId="0" applyNumberFormat="1" applyFont="1" applyFill="1" applyBorder="1"/>
    <xf numFmtId="0" fontId="5" fillId="2" borderId="45" xfId="0" applyFont="1" applyFill="1" applyBorder="1"/>
    <xf numFmtId="0" fontId="4" fillId="2" borderId="46" xfId="0" applyFont="1" applyFill="1" applyBorder="1"/>
    <xf numFmtId="164" fontId="5" fillId="2" borderId="45" xfId="0" applyNumberFormat="1" applyFont="1" applyFill="1" applyBorder="1"/>
    <xf numFmtId="0" fontId="4" fillId="2" borderId="32" xfId="0" applyFont="1" applyFill="1" applyBorder="1"/>
    <xf numFmtId="0" fontId="4" fillId="2" borderId="13" xfId="0" applyFont="1" applyFill="1" applyBorder="1"/>
    <xf numFmtId="0" fontId="4" fillId="2" borderId="14" xfId="0" applyFont="1" applyFill="1" applyBorder="1"/>
    <xf numFmtId="0" fontId="3" fillId="2" borderId="0" xfId="0" applyFont="1" applyFill="1" applyBorder="1"/>
    <xf numFmtId="0" fontId="7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6" fillId="2" borderId="0" xfId="0" applyFont="1" applyFill="1"/>
    <xf numFmtId="0" fontId="17" fillId="2" borderId="33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left"/>
    </xf>
    <xf numFmtId="2" fontId="2" fillId="2" borderId="25" xfId="0" applyNumberFormat="1" applyFont="1" applyFill="1" applyBorder="1"/>
    <xf numFmtId="2" fontId="2" fillId="2" borderId="1" xfId="0" applyNumberFormat="1" applyFont="1" applyFill="1" applyBorder="1"/>
    <xf numFmtId="2" fontId="2" fillId="2" borderId="32" xfId="0" applyNumberFormat="1" applyFont="1" applyFill="1" applyBorder="1"/>
    <xf numFmtId="2" fontId="2" fillId="2" borderId="8" xfId="0" applyNumberFormat="1" applyFont="1" applyFill="1" applyBorder="1"/>
    <xf numFmtId="2" fontId="2" fillId="2" borderId="7" xfId="0" applyNumberFormat="1" applyFont="1" applyFill="1" applyBorder="1"/>
    <xf numFmtId="2" fontId="2" fillId="2" borderId="6" xfId="0" applyNumberFormat="1" applyFont="1" applyFill="1" applyBorder="1"/>
    <xf numFmtId="43" fontId="2" fillId="2" borderId="7" xfId="1" applyFont="1" applyFill="1" applyBorder="1"/>
    <xf numFmtId="0" fontId="16" fillId="2" borderId="0" xfId="0" applyFont="1" applyFill="1" applyAlignment="1">
      <alignment horizontal="center"/>
    </xf>
    <xf numFmtId="2" fontId="2" fillId="2" borderId="15" xfId="0" applyNumberFormat="1" applyFont="1" applyFill="1" applyBorder="1"/>
    <xf numFmtId="0" fontId="8" fillId="2" borderId="0" xfId="0" applyFont="1" applyFill="1" applyAlignment="1">
      <alignment horizontal="right"/>
    </xf>
    <xf numFmtId="0" fontId="19" fillId="2" borderId="33" xfId="0" applyFont="1" applyFill="1" applyBorder="1" applyAlignment="1">
      <alignment horizontal="right"/>
    </xf>
    <xf numFmtId="2" fontId="25" fillId="2" borderId="6" xfId="0" applyNumberFormat="1" applyFont="1" applyFill="1" applyBorder="1"/>
    <xf numFmtId="2" fontId="25" fillId="2" borderId="24" xfId="0" applyNumberFormat="1" applyFont="1" applyFill="1" applyBorder="1"/>
    <xf numFmtId="2" fontId="25" fillId="2" borderId="1" xfId="0" applyNumberFormat="1" applyFont="1" applyFill="1" applyBorder="1"/>
    <xf numFmtId="0" fontId="25" fillId="3" borderId="47" xfId="0" applyFont="1" applyFill="1" applyBorder="1"/>
    <xf numFmtId="0" fontId="27" fillId="3" borderId="46" xfId="0" applyFont="1" applyFill="1" applyBorder="1"/>
    <xf numFmtId="0" fontId="25" fillId="3" borderId="46" xfId="0" applyFont="1" applyFill="1" applyBorder="1"/>
    <xf numFmtId="0" fontId="25" fillId="3" borderId="48" xfId="0" applyFont="1" applyFill="1" applyBorder="1"/>
    <xf numFmtId="2" fontId="30" fillId="3" borderId="33" xfId="0" applyNumberFormat="1" applyFont="1" applyFill="1" applyBorder="1"/>
    <xf numFmtId="0" fontId="2" fillId="3" borderId="49" xfId="0" applyFont="1" applyFill="1" applyBorder="1"/>
    <xf numFmtId="0" fontId="16" fillId="3" borderId="50" xfId="0" applyFont="1" applyFill="1" applyBorder="1" applyAlignment="1">
      <alignment horizontal="left"/>
    </xf>
    <xf numFmtId="0" fontId="2" fillId="3" borderId="50" xfId="0" applyFont="1" applyFill="1" applyBorder="1"/>
    <xf numFmtId="0" fontId="16" fillId="3" borderId="50" xfId="0" applyFont="1" applyFill="1" applyBorder="1"/>
    <xf numFmtId="0" fontId="2" fillId="3" borderId="34" xfId="0" applyFont="1" applyFill="1" applyBorder="1"/>
    <xf numFmtId="2" fontId="4" fillId="3" borderId="33" xfId="0" applyNumberFormat="1" applyFont="1" applyFill="1" applyBorder="1"/>
    <xf numFmtId="0" fontId="3" fillId="3" borderId="33" xfId="0" applyFont="1" applyFill="1" applyBorder="1"/>
    <xf numFmtId="0" fontId="19" fillId="3" borderId="33" xfId="0" applyFont="1" applyFill="1" applyBorder="1" applyAlignment="1">
      <alignment horizontal="left"/>
    </xf>
    <xf numFmtId="0" fontId="4" fillId="3" borderId="33" xfId="0" applyFont="1" applyFill="1" applyBorder="1" applyAlignment="1">
      <alignment horizontal="center"/>
    </xf>
    <xf numFmtId="0" fontId="19" fillId="3" borderId="33" xfId="0" applyFont="1" applyFill="1" applyBorder="1" applyAlignment="1">
      <alignment horizontal="center"/>
    </xf>
    <xf numFmtId="0" fontId="17" fillId="3" borderId="33" xfId="0" applyFont="1" applyFill="1" applyBorder="1" applyAlignment="1">
      <alignment horizontal="center"/>
    </xf>
    <xf numFmtId="0" fontId="4" fillId="3" borderId="33" xfId="0" applyFont="1" applyFill="1" applyBorder="1" applyAlignment="1">
      <alignment horizontal="left"/>
    </xf>
    <xf numFmtId="0" fontId="17" fillId="3" borderId="49" xfId="0" applyFont="1" applyFill="1" applyBorder="1"/>
    <xf numFmtId="0" fontId="3" fillId="3" borderId="50" xfId="0" applyFont="1" applyFill="1" applyBorder="1" applyAlignment="1">
      <alignment horizontal="center"/>
    </xf>
    <xf numFmtId="0" fontId="3" fillId="3" borderId="33" xfId="0" applyFont="1" applyFill="1" applyBorder="1" applyAlignment="1">
      <alignment horizontal="center"/>
    </xf>
    <xf numFmtId="0" fontId="3" fillId="3" borderId="34" xfId="0" applyFont="1" applyFill="1" applyBorder="1" applyAlignment="1">
      <alignment horizontal="left"/>
    </xf>
    <xf numFmtId="0" fontId="5" fillId="3" borderId="33" xfId="0" applyFont="1" applyFill="1" applyBorder="1"/>
    <xf numFmtId="0" fontId="3" fillId="3" borderId="33" xfId="0" applyFont="1" applyFill="1" applyBorder="1" applyAlignment="1">
      <alignment horizontal="left"/>
    </xf>
    <xf numFmtId="0" fontId="2" fillId="3" borderId="50" xfId="0" applyFont="1" applyFill="1" applyBorder="1" applyAlignment="1">
      <alignment horizontal="center"/>
    </xf>
    <xf numFmtId="0" fontId="16" fillId="3" borderId="33" xfId="0" applyFont="1" applyFill="1" applyBorder="1"/>
    <xf numFmtId="43" fontId="2" fillId="4" borderId="1" xfId="1" applyFont="1" applyFill="1" applyBorder="1"/>
    <xf numFmtId="43" fontId="25" fillId="4" borderId="6" xfId="1" applyFont="1" applyFill="1" applyBorder="1"/>
    <xf numFmtId="43" fontId="25" fillId="4" borderId="1" xfId="1" applyFont="1" applyFill="1" applyBorder="1"/>
    <xf numFmtId="2" fontId="25" fillId="2" borderId="7" xfId="0" applyNumberFormat="1" applyFont="1" applyFill="1" applyBorder="1"/>
    <xf numFmtId="0" fontId="4" fillId="3" borderId="33" xfId="0" applyFont="1" applyFill="1" applyBorder="1"/>
    <xf numFmtId="0" fontId="17" fillId="3" borderId="51" xfId="0" applyFont="1" applyFill="1" applyBorder="1"/>
    <xf numFmtId="0" fontId="3" fillId="3" borderId="52" xfId="0" applyFont="1" applyFill="1" applyBorder="1"/>
    <xf numFmtId="0" fontId="3" fillId="3" borderId="53" xfId="0" applyFont="1" applyFill="1" applyBorder="1" applyAlignment="1">
      <alignment horizontal="center"/>
    </xf>
    <xf numFmtId="0" fontId="3" fillId="3" borderId="52" xfId="0" applyFont="1" applyFill="1" applyBorder="1" applyAlignment="1">
      <alignment horizontal="center"/>
    </xf>
    <xf numFmtId="0" fontId="3" fillId="3" borderId="54" xfId="0" applyFont="1" applyFill="1" applyBorder="1" applyAlignment="1">
      <alignment horizontal="left"/>
    </xf>
    <xf numFmtId="0" fontId="3" fillId="3" borderId="52" xfId="0" applyFont="1" applyFill="1" applyBorder="1" applyAlignment="1">
      <alignment horizontal="left"/>
    </xf>
    <xf numFmtId="0" fontId="17" fillId="3" borderId="52" xfId="0" applyFont="1" applyFill="1" applyBorder="1" applyAlignment="1">
      <alignment horizontal="center"/>
    </xf>
    <xf numFmtId="0" fontId="25" fillId="3" borderId="49" xfId="0" applyFont="1" applyFill="1" applyBorder="1"/>
    <xf numFmtId="0" fontId="25" fillId="3" borderId="50" xfId="0" applyFont="1" applyFill="1" applyBorder="1"/>
    <xf numFmtId="0" fontId="27" fillId="3" borderId="50" xfId="0" applyFont="1" applyFill="1" applyBorder="1"/>
    <xf numFmtId="0" fontId="25" fillId="3" borderId="34" xfId="0" applyFont="1" applyFill="1" applyBorder="1"/>
    <xf numFmtId="2" fontId="30" fillId="3" borderId="34" xfId="0" applyNumberFormat="1" applyFont="1" applyFill="1" applyBorder="1"/>
    <xf numFmtId="2" fontId="4" fillId="3" borderId="34" xfId="0" applyNumberFormat="1" applyFont="1" applyFill="1" applyBorder="1"/>
    <xf numFmtId="0" fontId="27" fillId="3" borderId="34" xfId="0" applyFont="1" applyFill="1" applyBorder="1"/>
    <xf numFmtId="2" fontId="31" fillId="2" borderId="6" xfId="0" applyNumberFormat="1" applyFont="1" applyFill="1" applyBorder="1"/>
    <xf numFmtId="0" fontId="32" fillId="3" borderId="33" xfId="0" applyFont="1" applyFill="1" applyBorder="1"/>
    <xf numFmtId="0" fontId="33" fillId="3" borderId="49" xfId="0" applyFont="1" applyFill="1" applyBorder="1"/>
    <xf numFmtId="0" fontId="32" fillId="3" borderId="52" xfId="0" applyFont="1" applyFill="1" applyBorder="1"/>
    <xf numFmtId="0" fontId="32" fillId="3" borderId="50" xfId="0" applyFont="1" applyFill="1" applyBorder="1" applyAlignment="1">
      <alignment horizontal="center"/>
    </xf>
    <xf numFmtId="0" fontId="32" fillId="3" borderId="33" xfId="0" applyFont="1" applyFill="1" applyBorder="1" applyAlignment="1">
      <alignment horizontal="center"/>
    </xf>
    <xf numFmtId="0" fontId="32" fillId="3" borderId="34" xfId="0" applyFont="1" applyFill="1" applyBorder="1" applyAlignment="1">
      <alignment horizontal="left"/>
    </xf>
    <xf numFmtId="0" fontId="34" fillId="3" borderId="33" xfId="0" applyFont="1" applyFill="1" applyBorder="1"/>
    <xf numFmtId="0" fontId="32" fillId="3" borderId="33" xfId="0" applyFont="1" applyFill="1" applyBorder="1" applyAlignment="1">
      <alignment horizontal="left"/>
    </xf>
    <xf numFmtId="0" fontId="27" fillId="3" borderId="50" xfId="0" applyFont="1" applyFill="1" applyBorder="1" applyAlignment="1">
      <alignment horizontal="left"/>
    </xf>
    <xf numFmtId="0" fontId="17" fillId="3" borderId="33" xfId="0" applyFont="1" applyFill="1" applyBorder="1" applyAlignment="1"/>
    <xf numFmtId="2" fontId="4" fillId="3" borderId="49" xfId="0" applyNumberFormat="1" applyFont="1" applyFill="1" applyBorder="1"/>
    <xf numFmtId="0" fontId="33" fillId="3" borderId="33" xfId="0" applyFont="1" applyFill="1" applyBorder="1" applyAlignment="1">
      <alignment horizontal="center"/>
    </xf>
    <xf numFmtId="0" fontId="25" fillId="3" borderId="50" xfId="0" applyFont="1" applyFill="1" applyBorder="1" applyAlignment="1">
      <alignment horizontal="center"/>
    </xf>
    <xf numFmtId="2" fontId="30" fillId="3" borderId="45" xfId="0" applyNumberFormat="1" applyFont="1" applyFill="1" applyBorder="1"/>
    <xf numFmtId="0" fontId="25" fillId="3" borderId="33" xfId="0" applyFont="1" applyFill="1" applyBorder="1"/>
    <xf numFmtId="0" fontId="2" fillId="0" borderId="0" xfId="0" applyFont="1" applyAlignment="1">
      <alignment horizontal="left"/>
    </xf>
    <xf numFmtId="0" fontId="19" fillId="3" borderId="33" xfId="0" applyFont="1" applyFill="1" applyBorder="1"/>
    <xf numFmtId="0" fontId="33" fillId="3" borderId="51" xfId="0" applyFont="1" applyFill="1" applyBorder="1"/>
    <xf numFmtId="0" fontId="32" fillId="3" borderId="53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2" fontId="4" fillId="3" borderId="45" xfId="0" applyNumberFormat="1" applyFont="1" applyFill="1" applyBorder="1"/>
    <xf numFmtId="49" fontId="16" fillId="2" borderId="1" xfId="0" applyNumberFormat="1" applyFont="1" applyFill="1" applyBorder="1" applyAlignment="1">
      <alignment horizontal="left"/>
    </xf>
    <xf numFmtId="4" fontId="7" fillId="0" borderId="0" xfId="0" applyNumberFormat="1" applyFont="1"/>
    <xf numFmtId="49" fontId="27" fillId="2" borderId="24" xfId="0" applyNumberFormat="1" applyFont="1" applyFill="1" applyBorder="1"/>
    <xf numFmtId="49" fontId="16" fillId="0" borderId="14" xfId="0" applyNumberFormat="1" applyFont="1" applyBorder="1" applyAlignment="1">
      <alignment horizontal="left"/>
    </xf>
    <xf numFmtId="49" fontId="16" fillId="0" borderId="7" xfId="0" applyNumberFormat="1" applyFont="1" applyBorder="1" applyAlignment="1">
      <alignment horizontal="left"/>
    </xf>
    <xf numFmtId="49" fontId="16" fillId="2" borderId="7" xfId="0" applyNumberFormat="1" applyFont="1" applyFill="1" applyBorder="1" applyAlignment="1">
      <alignment horizontal="left"/>
    </xf>
    <xf numFmtId="49" fontId="27" fillId="0" borderId="7" xfId="0" applyNumberFormat="1" applyFont="1" applyBorder="1" applyAlignment="1">
      <alignment horizontal="left"/>
    </xf>
    <xf numFmtId="0" fontId="2" fillId="2" borderId="17" xfId="0" applyFont="1" applyFill="1" applyBorder="1" applyAlignment="1">
      <alignment horizontal="center"/>
    </xf>
    <xf numFmtId="49" fontId="16" fillId="2" borderId="14" xfId="0" applyNumberFormat="1" applyFont="1" applyFill="1" applyBorder="1" applyAlignment="1">
      <alignment horizontal="left"/>
    </xf>
    <xf numFmtId="0" fontId="32" fillId="3" borderId="52" xfId="0" applyFont="1" applyFill="1" applyBorder="1" applyAlignment="1">
      <alignment horizontal="center"/>
    </xf>
    <xf numFmtId="0" fontId="32" fillId="3" borderId="54" xfId="0" applyFont="1" applyFill="1" applyBorder="1" applyAlignment="1">
      <alignment horizontal="left"/>
    </xf>
    <xf numFmtId="4" fontId="2" fillId="0" borderId="0" xfId="0" applyNumberFormat="1" applyFont="1"/>
    <xf numFmtId="4" fontId="4" fillId="0" borderId="33" xfId="0" applyNumberFormat="1" applyFont="1" applyBorder="1"/>
    <xf numFmtId="4" fontId="4" fillId="0" borderId="0" xfId="0" applyNumberFormat="1" applyFont="1"/>
    <xf numFmtId="0" fontId="16" fillId="2" borderId="1" xfId="0" applyFont="1" applyFill="1" applyBorder="1"/>
    <xf numFmtId="0" fontId="4" fillId="2" borderId="41" xfId="0" applyFont="1" applyFill="1" applyBorder="1"/>
    <xf numFmtId="4" fontId="2" fillId="2" borderId="55" xfId="0" applyNumberFormat="1" applyFont="1" applyFill="1" applyBorder="1"/>
    <xf numFmtId="4" fontId="2" fillId="2" borderId="56" xfId="0" applyNumberFormat="1" applyFont="1" applyFill="1" applyBorder="1"/>
    <xf numFmtId="0" fontId="4" fillId="2" borderId="48" xfId="0" applyFont="1" applyFill="1" applyBorder="1"/>
    <xf numFmtId="0" fontId="5" fillId="2" borderId="33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5" fillId="2" borderId="0" xfId="0" applyFont="1" applyFill="1" applyBorder="1"/>
    <xf numFmtId="0" fontId="4" fillId="2" borderId="0" xfId="0" applyFont="1" applyFill="1" applyBorder="1" applyAlignment="1">
      <alignment horizontal="left"/>
    </xf>
    <xf numFmtId="0" fontId="13" fillId="2" borderId="0" xfId="0" applyFont="1" applyFill="1" applyBorder="1"/>
    <xf numFmtId="4" fontId="2" fillId="2" borderId="0" xfId="0" applyNumberFormat="1" applyFont="1" applyFill="1" applyBorder="1"/>
    <xf numFmtId="4" fontId="2" fillId="2" borderId="0" xfId="0" applyNumberFormat="1" applyFont="1" applyFill="1" applyBorder="1" applyAlignment="1">
      <alignment horizontal="center"/>
    </xf>
    <xf numFmtId="4" fontId="2" fillId="2" borderId="0" xfId="0" applyNumberFormat="1" applyFont="1" applyFill="1" applyBorder="1" applyAlignment="1">
      <alignment horizontal="right"/>
    </xf>
    <xf numFmtId="164" fontId="5" fillId="2" borderId="0" xfId="0" applyNumberFormat="1" applyFont="1" applyFill="1" applyBorder="1"/>
    <xf numFmtId="0" fontId="16" fillId="2" borderId="32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14" fontId="2" fillId="2" borderId="1" xfId="0" applyNumberFormat="1" applyFont="1" applyFill="1" applyBorder="1" applyAlignment="1">
      <alignment horizontal="center"/>
    </xf>
    <xf numFmtId="0" fontId="17" fillId="3" borderId="52" xfId="0" applyFont="1" applyFill="1" applyBorder="1" applyAlignment="1"/>
    <xf numFmtId="0" fontId="16" fillId="3" borderId="45" xfId="0" applyFont="1" applyFill="1" applyBorder="1"/>
    <xf numFmtId="4" fontId="2" fillId="2" borderId="51" xfId="0" applyNumberFormat="1" applyFont="1" applyFill="1" applyBorder="1" applyAlignment="1"/>
    <xf numFmtId="4" fontId="2" fillId="2" borderId="53" xfId="0" applyNumberFormat="1" applyFont="1" applyFill="1" applyBorder="1" applyAlignment="1"/>
    <xf numFmtId="4" fontId="2" fillId="2" borderId="54" xfId="0" applyNumberFormat="1" applyFont="1" applyFill="1" applyBorder="1" applyAlignment="1"/>
    <xf numFmtId="4" fontId="13" fillId="2" borderId="52" xfId="0" applyNumberFormat="1" applyFont="1" applyFill="1" applyBorder="1"/>
    <xf numFmtId="0" fontId="2" fillId="2" borderId="49" xfId="0" applyFont="1" applyFill="1" applyBorder="1"/>
    <xf numFmtId="0" fontId="2" fillId="2" borderId="50" xfId="0" applyFont="1" applyFill="1" applyBorder="1"/>
    <xf numFmtId="4" fontId="13" fillId="2" borderId="33" xfId="0" applyNumberFormat="1" applyFont="1" applyFill="1" applyBorder="1"/>
    <xf numFmtId="0" fontId="2" fillId="2" borderId="1" xfId="0" applyFont="1" applyFill="1" applyBorder="1"/>
    <xf numFmtId="49" fontId="16" fillId="2" borderId="24" xfId="0" applyNumberFormat="1" applyFont="1" applyFill="1" applyBorder="1" applyAlignment="1">
      <alignment horizontal="left"/>
    </xf>
    <xf numFmtId="2" fontId="31" fillId="2" borderId="1" xfId="0" applyNumberFormat="1" applyFont="1" applyFill="1" applyBorder="1"/>
    <xf numFmtId="43" fontId="26" fillId="0" borderId="0" xfId="1" applyFont="1"/>
    <xf numFmtId="0" fontId="5" fillId="3" borderId="52" xfId="0" applyFont="1" applyFill="1" applyBorder="1"/>
    <xf numFmtId="2" fontId="30" fillId="3" borderId="48" xfId="0" applyNumberFormat="1" applyFont="1" applyFill="1" applyBorder="1"/>
    <xf numFmtId="0" fontId="2" fillId="2" borderId="1" xfId="0" applyFont="1" applyFill="1" applyBorder="1" applyAlignment="1"/>
    <xf numFmtId="43" fontId="2" fillId="0" borderId="0" xfId="1" applyFont="1"/>
    <xf numFmtId="2" fontId="2" fillId="0" borderId="0" xfId="0" applyNumberFormat="1" applyFont="1"/>
    <xf numFmtId="0" fontId="25" fillId="0" borderId="6" xfId="0" applyFont="1" applyBorder="1" applyAlignment="1">
      <alignment horizontal="center"/>
    </xf>
    <xf numFmtId="14" fontId="2" fillId="0" borderId="14" xfId="0" applyNumberFormat="1" applyFont="1" applyBorder="1"/>
    <xf numFmtId="0" fontId="2" fillId="3" borderId="45" xfId="0" applyFont="1" applyFill="1" applyBorder="1"/>
    <xf numFmtId="43" fontId="2" fillId="4" borderId="6" xfId="1" applyFont="1" applyFill="1" applyBorder="1"/>
    <xf numFmtId="4" fontId="2" fillId="0" borderId="1" xfId="0" applyNumberFormat="1" applyFont="1" applyBorder="1"/>
    <xf numFmtId="0" fontId="18" fillId="2" borderId="0" xfId="0" applyFont="1" applyFill="1" applyAlignment="1">
      <alignment horizontal="right"/>
    </xf>
    <xf numFmtId="0" fontId="3" fillId="2" borderId="33" xfId="0" applyFont="1" applyFill="1" applyBorder="1"/>
    <xf numFmtId="0" fontId="17" fillId="2" borderId="49" xfId="0" applyFont="1" applyFill="1" applyBorder="1"/>
    <xf numFmtId="0" fontId="3" fillId="2" borderId="50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/>
    </xf>
    <xf numFmtId="0" fontId="3" fillId="2" borderId="34" xfId="0" applyFont="1" applyFill="1" applyBorder="1" applyAlignment="1">
      <alignment horizontal="left"/>
    </xf>
    <xf numFmtId="0" fontId="3" fillId="2" borderId="33" xfId="0" applyFont="1" applyFill="1" applyBorder="1" applyAlignment="1">
      <alignment horizontal="left"/>
    </xf>
    <xf numFmtId="0" fontId="2" fillId="3" borderId="47" xfId="0" applyFont="1" applyFill="1" applyBorder="1"/>
    <xf numFmtId="0" fontId="16" fillId="3" borderId="46" xfId="0" applyFont="1" applyFill="1" applyBorder="1"/>
    <xf numFmtId="0" fontId="2" fillId="3" borderId="46" xfId="0" applyFont="1" applyFill="1" applyBorder="1"/>
    <xf numFmtId="0" fontId="16" fillId="3" borderId="46" xfId="0" applyFont="1" applyFill="1" applyBorder="1" applyAlignment="1">
      <alignment horizontal="right"/>
    </xf>
    <xf numFmtId="0" fontId="2" fillId="3" borderId="48" xfId="0" applyFont="1" applyFill="1" applyBorder="1"/>
    <xf numFmtId="0" fontId="2" fillId="0" borderId="3" xfId="0" applyFont="1" applyBorder="1"/>
    <xf numFmtId="0" fontId="2" fillId="0" borderId="7" xfId="0" applyFont="1" applyBorder="1" applyAlignment="1">
      <alignment horizontal="center"/>
    </xf>
    <xf numFmtId="0" fontId="16" fillId="2" borderId="7" xfId="0" applyFont="1" applyFill="1" applyBorder="1" applyAlignment="1">
      <alignment horizontal="left"/>
    </xf>
    <xf numFmtId="43" fontId="25" fillId="4" borderId="24" xfId="1" applyFont="1" applyFill="1" applyBorder="1"/>
    <xf numFmtId="2" fontId="25" fillId="2" borderId="25" xfId="0" applyNumberFormat="1" applyFont="1" applyFill="1" applyBorder="1"/>
    <xf numFmtId="0" fontId="27" fillId="2" borderId="1" xfId="0" applyFont="1" applyFill="1" applyBorder="1"/>
    <xf numFmtId="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31" fillId="2" borderId="7" xfId="0" applyNumberFormat="1" applyFont="1" applyFill="1" applyBorder="1"/>
    <xf numFmtId="43" fontId="20" fillId="2" borderId="0" xfId="1" applyFont="1" applyFill="1"/>
    <xf numFmtId="0" fontId="21" fillId="2" borderId="0" xfId="0" applyFont="1" applyFill="1"/>
    <xf numFmtId="0" fontId="22" fillId="2" borderId="0" xfId="0" applyFont="1" applyFill="1"/>
    <xf numFmtId="4" fontId="2" fillId="0" borderId="22" xfId="0" applyNumberFormat="1" applyFont="1" applyBorder="1"/>
    <xf numFmtId="0" fontId="25" fillId="2" borderId="6" xfId="0" applyFont="1" applyFill="1" applyBorder="1" applyAlignment="1">
      <alignment horizontal="left"/>
    </xf>
    <xf numFmtId="0" fontId="25" fillId="2" borderId="1" xfId="0" applyFont="1" applyFill="1" applyBorder="1" applyAlignment="1"/>
    <xf numFmtId="0" fontId="21" fillId="2" borderId="0" xfId="0" applyFont="1" applyFill="1" applyAlignment="1">
      <alignment horizontal="center"/>
    </xf>
    <xf numFmtId="0" fontId="22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6" fillId="3" borderId="50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14" fontId="2" fillId="0" borderId="7" xfId="0" applyNumberFormat="1" applyFont="1" applyBorder="1" applyAlignment="1">
      <alignment horizontal="center"/>
    </xf>
    <xf numFmtId="14" fontId="2" fillId="2" borderId="14" xfId="0" applyNumberFormat="1" applyFont="1" applyFill="1" applyBorder="1"/>
    <xf numFmtId="43" fontId="26" fillId="2" borderId="0" xfId="1" applyFont="1" applyFill="1"/>
    <xf numFmtId="43" fontId="2" fillId="2" borderId="1" xfId="1" applyFont="1" applyFill="1" applyBorder="1"/>
    <xf numFmtId="0" fontId="36" fillId="2" borderId="1" xfId="0" applyFont="1" applyFill="1" applyBorder="1" applyAlignment="1">
      <alignment horizontal="center"/>
    </xf>
    <xf numFmtId="0" fontId="36" fillId="2" borderId="32" xfId="0" applyFont="1" applyFill="1" applyBorder="1"/>
    <xf numFmtId="0" fontId="31" fillId="2" borderId="2" xfId="0" applyFont="1" applyFill="1" applyBorder="1" applyAlignment="1">
      <alignment horizontal="center"/>
    </xf>
    <xf numFmtId="43" fontId="4" fillId="0" borderId="0" xfId="1" applyFont="1"/>
    <xf numFmtId="0" fontId="7" fillId="2" borderId="58" xfId="0" applyFont="1" applyFill="1" applyBorder="1"/>
    <xf numFmtId="4" fontId="7" fillId="2" borderId="59" xfId="0" applyNumberFormat="1" applyFont="1" applyFill="1" applyBorder="1"/>
    <xf numFmtId="0" fontId="7" fillId="2" borderId="32" xfId="0" applyFont="1" applyFill="1" applyBorder="1"/>
    <xf numFmtId="4" fontId="7" fillId="2" borderId="2" xfId="0" applyNumberFormat="1" applyFont="1" applyFill="1" applyBorder="1"/>
    <xf numFmtId="0" fontId="7" fillId="2" borderId="57" xfId="0" applyFont="1" applyFill="1" applyBorder="1"/>
    <xf numFmtId="0" fontId="4" fillId="2" borderId="49" xfId="0" applyFont="1" applyFill="1" applyBorder="1" applyAlignment="1">
      <alignment horizontal="left"/>
    </xf>
    <xf numFmtId="0" fontId="4" fillId="2" borderId="50" xfId="0" applyFont="1" applyFill="1" applyBorder="1" applyAlignment="1">
      <alignment horizontal="center"/>
    </xf>
    <xf numFmtId="0" fontId="36" fillId="2" borderId="6" xfId="0" applyFont="1" applyFill="1" applyBorder="1" applyAlignment="1">
      <alignment horizontal="center"/>
    </xf>
    <xf numFmtId="43" fontId="31" fillId="4" borderId="1" xfId="1" applyFont="1" applyFill="1" applyBorder="1"/>
    <xf numFmtId="0" fontId="36" fillId="2" borderId="1" xfId="0" applyFont="1" applyFill="1" applyBorder="1" applyAlignment="1">
      <alignment horizontal="left"/>
    </xf>
    <xf numFmtId="0" fontId="25" fillId="2" borderId="14" xfId="0" applyFont="1" applyFill="1" applyBorder="1"/>
    <xf numFmtId="14" fontId="2" fillId="2" borderId="7" xfId="0" applyNumberFormat="1" applyFont="1" applyFill="1" applyBorder="1" applyAlignment="1">
      <alignment horizontal="center"/>
    </xf>
    <xf numFmtId="49" fontId="8" fillId="2" borderId="0" xfId="0" applyNumberFormat="1" applyFont="1" applyFill="1" applyAlignment="1">
      <alignment horizontal="left"/>
    </xf>
    <xf numFmtId="49" fontId="17" fillId="2" borderId="0" xfId="0" applyNumberFormat="1" applyFont="1" applyFill="1" applyAlignment="1">
      <alignment horizontal="left"/>
    </xf>
    <xf numFmtId="49" fontId="18" fillId="2" borderId="0" xfId="0" applyNumberFormat="1" applyFont="1" applyFill="1" applyAlignment="1">
      <alignment horizontal="left"/>
    </xf>
    <xf numFmtId="49" fontId="19" fillId="3" borderId="33" xfId="0" applyNumberFormat="1" applyFont="1" applyFill="1" applyBorder="1" applyAlignment="1">
      <alignment horizontal="left"/>
    </xf>
    <xf numFmtId="49" fontId="25" fillId="3" borderId="50" xfId="0" applyNumberFormat="1" applyFont="1" applyFill="1" applyBorder="1"/>
    <xf numFmtId="49" fontId="7" fillId="2" borderId="0" xfId="0" applyNumberFormat="1" applyFont="1" applyFill="1"/>
    <xf numFmtId="49" fontId="8" fillId="2" borderId="0" xfId="0" applyNumberFormat="1" applyFont="1" applyFill="1"/>
    <xf numFmtId="49" fontId="16" fillId="2" borderId="0" xfId="0" applyNumberFormat="1" applyFont="1" applyFill="1" applyBorder="1" applyAlignment="1">
      <alignment horizontal="left"/>
    </xf>
    <xf numFmtId="4" fontId="2" fillId="0" borderId="8" xfId="0" applyNumberFormat="1" applyFont="1" applyBorder="1"/>
    <xf numFmtId="0" fontId="37" fillId="2" borderId="0" xfId="0" applyFont="1" applyFill="1"/>
    <xf numFmtId="43" fontId="2" fillId="0" borderId="22" xfId="1" applyFont="1" applyBorder="1"/>
    <xf numFmtId="43" fontId="2" fillId="2" borderId="6" xfId="1" applyFont="1" applyFill="1" applyBorder="1"/>
    <xf numFmtId="43" fontId="2" fillId="2" borderId="11" xfId="1" applyFont="1" applyFill="1" applyBorder="1"/>
    <xf numFmtId="43" fontId="2" fillId="2" borderId="14" xfId="1" applyFont="1" applyFill="1" applyBorder="1" applyAlignment="1">
      <alignment horizontal="right"/>
    </xf>
    <xf numFmtId="43" fontId="2" fillId="2" borderId="14" xfId="1" applyFont="1" applyFill="1" applyBorder="1"/>
    <xf numFmtId="43" fontId="2" fillId="2" borderId="18" xfId="1" applyFont="1" applyFill="1" applyBorder="1"/>
    <xf numFmtId="43" fontId="2" fillId="2" borderId="19" xfId="1" applyFont="1" applyFill="1" applyBorder="1"/>
    <xf numFmtId="43" fontId="2" fillId="2" borderId="20" xfId="1" applyFont="1" applyFill="1" applyBorder="1"/>
    <xf numFmtId="43" fontId="2" fillId="2" borderId="21" xfId="1" applyFont="1" applyFill="1" applyBorder="1"/>
    <xf numFmtId="43" fontId="4" fillId="2" borderId="22" xfId="1" applyFont="1" applyFill="1" applyBorder="1" applyAlignment="1">
      <alignment horizontal="center"/>
    </xf>
    <xf numFmtId="43" fontId="2" fillId="2" borderId="22" xfId="1" applyFont="1" applyFill="1" applyBorder="1" applyAlignment="1">
      <alignment horizontal="center"/>
    </xf>
    <xf numFmtId="43" fontId="4" fillId="2" borderId="23" xfId="1" applyFont="1" applyFill="1" applyBorder="1" applyAlignment="1">
      <alignment horizontal="center"/>
    </xf>
    <xf numFmtId="43" fontId="2" fillId="2" borderId="1" xfId="1" applyFont="1" applyFill="1" applyBorder="1" applyAlignment="1">
      <alignment horizontal="right"/>
    </xf>
    <xf numFmtId="43" fontId="2" fillId="2" borderId="24" xfId="1" applyFont="1" applyFill="1" applyBorder="1" applyAlignment="1">
      <alignment horizontal="center"/>
    </xf>
    <xf numFmtId="43" fontId="2" fillId="2" borderId="25" xfId="1" applyFont="1" applyFill="1" applyBorder="1" applyAlignment="1">
      <alignment horizontal="center"/>
    </xf>
    <xf numFmtId="43" fontId="2" fillId="2" borderId="10" xfId="1" applyFont="1" applyFill="1" applyBorder="1" applyAlignment="1">
      <alignment horizontal="center"/>
    </xf>
    <xf numFmtId="43" fontId="2" fillId="0" borderId="15" xfId="1" applyFont="1" applyBorder="1"/>
    <xf numFmtId="43" fontId="2" fillId="2" borderId="26" xfId="1" applyFont="1" applyFill="1" applyBorder="1"/>
    <xf numFmtId="43" fontId="2" fillId="2" borderId="27" xfId="1" applyFont="1" applyFill="1" applyBorder="1"/>
    <xf numFmtId="43" fontId="2" fillId="2" borderId="28" xfId="1" applyFont="1" applyFill="1" applyBorder="1"/>
    <xf numFmtId="43" fontId="2" fillId="2" borderId="22" xfId="1" applyFont="1" applyFill="1" applyBorder="1"/>
    <xf numFmtId="43" fontId="2" fillId="2" borderId="23" xfId="1" applyFont="1" applyFill="1" applyBorder="1"/>
    <xf numFmtId="43" fontId="2" fillId="2" borderId="24" xfId="1" applyFont="1" applyFill="1" applyBorder="1" applyAlignment="1">
      <alignment horizontal="right"/>
    </xf>
    <xf numFmtId="0" fontId="27" fillId="2" borderId="7" xfId="0" applyFont="1" applyFill="1" applyBorder="1"/>
    <xf numFmtId="0" fontId="2" fillId="2" borderId="32" xfId="0" applyFont="1" applyFill="1" applyBorder="1"/>
    <xf numFmtId="43" fontId="2" fillId="0" borderId="0" xfId="0" applyNumberFormat="1" applyFont="1"/>
    <xf numFmtId="0" fontId="2" fillId="2" borderId="15" xfId="0" applyFont="1" applyFill="1" applyBorder="1" applyAlignment="1">
      <alignment horizontal="center"/>
    </xf>
    <xf numFmtId="0" fontId="25" fillId="2" borderId="15" xfId="0" applyFont="1" applyFill="1" applyBorder="1" applyAlignment="1"/>
    <xf numFmtId="4" fontId="2" fillId="0" borderId="7" xfId="0" applyNumberFormat="1" applyFont="1" applyBorder="1"/>
    <xf numFmtId="0" fontId="16" fillId="2" borderId="6" xfId="0" applyFont="1" applyFill="1" applyBorder="1" applyAlignment="1">
      <alignment horizontal="left"/>
    </xf>
    <xf numFmtId="49" fontId="27" fillId="2" borderId="7" xfId="0" applyNumberFormat="1" applyFont="1" applyFill="1" applyBorder="1" applyAlignment="1">
      <alignment horizontal="left"/>
    </xf>
    <xf numFmtId="49" fontId="27" fillId="2" borderId="1" xfId="0" applyNumberFormat="1" applyFont="1" applyFill="1" applyBorder="1"/>
    <xf numFmtId="0" fontId="36" fillId="0" borderId="1" xfId="0" applyFont="1" applyBorder="1" applyAlignment="1">
      <alignment horizontal="center"/>
    </xf>
    <xf numFmtId="0" fontId="4" fillId="0" borderId="0" xfId="0" applyFont="1"/>
    <xf numFmtId="14" fontId="2" fillId="0" borderId="14" xfId="0" applyNumberFormat="1" applyFont="1" applyBorder="1" applyAlignment="1">
      <alignment horizontal="center"/>
    </xf>
    <xf numFmtId="2" fontId="26" fillId="2" borderId="7" xfId="0" applyNumberFormat="1" applyFont="1" applyFill="1" applyBorder="1"/>
    <xf numFmtId="0" fontId="31" fillId="2" borderId="6" xfId="0" applyFont="1" applyFill="1" applyBorder="1" applyAlignment="1">
      <alignment horizontal="center"/>
    </xf>
    <xf numFmtId="0" fontId="38" fillId="2" borderId="6" xfId="0" applyFont="1" applyFill="1" applyBorder="1" applyAlignment="1">
      <alignment horizontal="center"/>
    </xf>
    <xf numFmtId="43" fontId="7" fillId="0" borderId="0" xfId="1" applyFont="1"/>
    <xf numFmtId="0" fontId="4" fillId="0" borderId="33" xfId="0" applyFont="1" applyBorder="1"/>
    <xf numFmtId="0" fontId="4" fillId="0" borderId="50" xfId="0" applyFont="1" applyBorder="1"/>
    <xf numFmtId="0" fontId="4" fillId="0" borderId="0" xfId="0" applyFont="1" applyFill="1" applyBorder="1"/>
    <xf numFmtId="4" fontId="2" fillId="2" borderId="0" xfId="0" applyNumberFormat="1" applyFont="1" applyFill="1"/>
    <xf numFmtId="4" fontId="0" fillId="2" borderId="0" xfId="0" applyNumberFormat="1" applyFill="1"/>
    <xf numFmtId="43" fontId="39" fillId="0" borderId="0" xfId="1" applyFont="1"/>
    <xf numFmtId="0" fontId="36" fillId="2" borderId="1" xfId="0" applyFont="1" applyFill="1" applyBorder="1"/>
    <xf numFmtId="0" fontId="2" fillId="0" borderId="1" xfId="0" applyFont="1" applyBorder="1" applyAlignment="1">
      <alignment horizontal="left"/>
    </xf>
    <xf numFmtId="14" fontId="25" fillId="2" borderId="7" xfId="0" applyNumberFormat="1" applyFont="1" applyFill="1" applyBorder="1" applyAlignment="1">
      <alignment horizontal="center"/>
    </xf>
    <xf numFmtId="4" fontId="26" fillId="0" borderId="0" xfId="0" applyNumberFormat="1" applyFont="1"/>
    <xf numFmtId="0" fontId="2" fillId="2" borderId="20" xfId="0" applyFont="1" applyFill="1" applyBorder="1" applyAlignment="1">
      <alignment horizontal="left"/>
    </xf>
    <xf numFmtId="0" fontId="26" fillId="2" borderId="0" xfId="0" applyFont="1" applyFill="1"/>
    <xf numFmtId="0" fontId="2" fillId="0" borderId="6" xfId="0" applyFont="1" applyBorder="1" applyAlignment="1">
      <alignment horizontal="center"/>
    </xf>
    <xf numFmtId="4" fontId="4" fillId="0" borderId="49" xfId="0" applyNumberFormat="1" applyFont="1" applyBorder="1"/>
    <xf numFmtId="4" fontId="4" fillId="0" borderId="34" xfId="0" applyNumberFormat="1" applyFont="1" applyBorder="1"/>
    <xf numFmtId="4" fontId="3" fillId="2" borderId="33" xfId="0" applyNumberFormat="1" applyFont="1" applyFill="1" applyBorder="1" applyAlignment="1">
      <alignment horizontal="right"/>
    </xf>
    <xf numFmtId="4" fontId="7" fillId="2" borderId="60" xfId="0" applyNumberFormat="1" applyFont="1" applyFill="1" applyBorder="1"/>
    <xf numFmtId="0" fontId="1" fillId="2" borderId="49" xfId="0" applyFont="1" applyFill="1" applyBorder="1"/>
    <xf numFmtId="0" fontId="0" fillId="2" borderId="34" xfId="0" applyFill="1" applyBorder="1"/>
    <xf numFmtId="4" fontId="3" fillId="2" borderId="33" xfId="0" applyNumberFormat="1" applyFont="1" applyFill="1" applyBorder="1"/>
    <xf numFmtId="4" fontId="7" fillId="2" borderId="0" xfId="0" applyNumberFormat="1" applyFont="1" applyFill="1"/>
    <xf numFmtId="4" fontId="25" fillId="0" borderId="0" xfId="0" applyNumberFormat="1" applyFont="1"/>
    <xf numFmtId="4" fontId="24" fillId="0" borderId="0" xfId="0" applyNumberFormat="1" applyFont="1"/>
    <xf numFmtId="49" fontId="2" fillId="2" borderId="7" xfId="0" applyNumberFormat="1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10" fillId="0" borderId="0" xfId="0" applyFont="1" applyAlignment="1">
      <alignment horizontal="left"/>
    </xf>
    <xf numFmtId="49" fontId="2" fillId="0" borderId="7" xfId="0" applyNumberFormat="1" applyFont="1" applyBorder="1" applyAlignment="1">
      <alignment horizontal="left"/>
    </xf>
    <xf numFmtId="0" fontId="2" fillId="3" borderId="50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2" fontId="1" fillId="0" borderId="0" xfId="0" applyNumberFormat="1" applyFont="1" applyAlignment="1">
      <alignment horizontal="left"/>
    </xf>
    <xf numFmtId="0" fontId="2" fillId="0" borderId="7" xfId="0" applyFont="1" applyBorder="1" applyAlignment="1">
      <alignment horizontal="left"/>
    </xf>
    <xf numFmtId="0" fontId="16" fillId="0" borderId="32" xfId="0" applyFont="1" applyBorder="1" applyAlignment="1">
      <alignment horizontal="left"/>
    </xf>
    <xf numFmtId="49" fontId="40" fillId="2" borderId="1" xfId="0" applyNumberFormat="1" applyFont="1" applyFill="1" applyBorder="1" applyAlignment="1">
      <alignment horizontal="left"/>
    </xf>
    <xf numFmtId="0" fontId="41" fillId="0" borderId="14" xfId="0" applyFont="1" applyBorder="1" applyAlignment="1">
      <alignment horizontal="center"/>
    </xf>
    <xf numFmtId="0" fontId="40" fillId="0" borderId="1" xfId="0" applyFont="1" applyBorder="1" applyAlignment="1">
      <alignment horizontal="center"/>
    </xf>
    <xf numFmtId="0" fontId="40" fillId="2" borderId="1" xfId="0" applyFont="1" applyFill="1" applyBorder="1" applyAlignment="1">
      <alignment horizontal="center"/>
    </xf>
    <xf numFmtId="0" fontId="41" fillId="2" borderId="1" xfId="0" applyFont="1" applyFill="1" applyBorder="1" applyAlignment="1">
      <alignment horizontal="center"/>
    </xf>
    <xf numFmtId="0" fontId="40" fillId="2" borderId="32" xfId="0" applyFont="1" applyFill="1" applyBorder="1"/>
    <xf numFmtId="0" fontId="41" fillId="2" borderId="2" xfId="0" applyFont="1" applyFill="1" applyBorder="1" applyAlignment="1">
      <alignment horizontal="center"/>
    </xf>
    <xf numFmtId="0" fontId="41" fillId="2" borderId="13" xfId="0" applyFont="1" applyFill="1" applyBorder="1" applyAlignment="1">
      <alignment horizontal="center"/>
    </xf>
    <xf numFmtId="43" fontId="41" fillId="4" borderId="1" xfId="1" applyFont="1" applyFill="1" applyBorder="1"/>
    <xf numFmtId="4" fontId="41" fillId="0" borderId="1" xfId="0" applyNumberFormat="1" applyFont="1" applyBorder="1"/>
    <xf numFmtId="2" fontId="41" fillId="2" borderId="1" xfId="0" applyNumberFormat="1" applyFont="1" applyFill="1" applyBorder="1"/>
    <xf numFmtId="0" fontId="40" fillId="2" borderId="1" xfId="0" applyFont="1" applyFill="1" applyBorder="1" applyAlignment="1">
      <alignment horizontal="left"/>
    </xf>
    <xf numFmtId="0" fontId="16" fillId="2" borderId="15" xfId="0" applyFont="1" applyFill="1" applyBorder="1" applyAlignment="1">
      <alignment horizontal="left"/>
    </xf>
    <xf numFmtId="0" fontId="2" fillId="2" borderId="32" xfId="0" applyFont="1" applyFill="1" applyBorder="1" applyAlignment="1">
      <alignment horizontal="left"/>
    </xf>
    <xf numFmtId="0" fontId="1" fillId="0" borderId="0" xfId="0" applyFont="1"/>
    <xf numFmtId="0" fontId="25" fillId="2" borderId="24" xfId="0" applyFont="1" applyFill="1" applyBorder="1"/>
    <xf numFmtId="0" fontId="25" fillId="2" borderId="61" xfId="0" applyFont="1" applyFill="1" applyBorder="1" applyAlignment="1">
      <alignment horizontal="left"/>
    </xf>
    <xf numFmtId="0" fontId="2" fillId="0" borderId="3" xfId="0" applyFont="1" applyBorder="1" applyAlignment="1">
      <alignment horizontal="left"/>
    </xf>
    <xf numFmtId="17" fontId="27" fillId="2" borderId="7" xfId="0" applyNumberFormat="1" applyFont="1" applyFill="1" applyBorder="1" applyAlignment="1">
      <alignment horizontal="left"/>
    </xf>
    <xf numFmtId="0" fontId="2" fillId="2" borderId="7" xfId="0" applyFont="1" applyFill="1" applyBorder="1"/>
    <xf numFmtId="49" fontId="16" fillId="2" borderId="1" xfId="0" applyNumberFormat="1" applyFont="1" applyFill="1" applyBorder="1"/>
    <xf numFmtId="14" fontId="2" fillId="2" borderId="1" xfId="0" applyNumberFormat="1" applyFont="1" applyFill="1" applyBorder="1"/>
    <xf numFmtId="49" fontId="27" fillId="2" borderId="7" xfId="0" applyNumberFormat="1" applyFont="1" applyFill="1" applyBorder="1"/>
    <xf numFmtId="14" fontId="27" fillId="2" borderId="1" xfId="0" applyNumberFormat="1" applyFont="1" applyFill="1" applyBorder="1"/>
    <xf numFmtId="17" fontId="16" fillId="2" borderId="7" xfId="0" applyNumberFormat="1" applyFont="1" applyFill="1" applyBorder="1" applyAlignment="1">
      <alignment horizontal="left"/>
    </xf>
    <xf numFmtId="0" fontId="25" fillId="2" borderId="62" xfId="0" applyFont="1" applyFill="1" applyBorder="1"/>
    <xf numFmtId="0" fontId="27" fillId="2" borderId="14" xfId="0" applyFont="1" applyFill="1" applyBorder="1"/>
    <xf numFmtId="43" fontId="26" fillId="4" borderId="6" xfId="1" applyFont="1" applyFill="1" applyBorder="1"/>
    <xf numFmtId="4" fontId="26" fillId="0" borderId="1" xfId="0" applyNumberFormat="1" applyFont="1" applyBorder="1"/>
    <xf numFmtId="2" fontId="26" fillId="2" borderId="1" xfId="0" applyNumberFormat="1" applyFont="1" applyFill="1" applyBorder="1"/>
    <xf numFmtId="0" fontId="38" fillId="2" borderId="32" xfId="0" applyFont="1" applyFill="1" applyBorder="1"/>
    <xf numFmtId="0" fontId="35" fillId="0" borderId="0" xfId="0" applyFont="1"/>
    <xf numFmtId="0" fontId="36" fillId="0" borderId="6" xfId="0" applyFont="1" applyBorder="1" applyAlignment="1">
      <alignment horizontal="center"/>
    </xf>
    <xf numFmtId="0" fontId="31" fillId="2" borderId="15" xfId="0" applyFont="1" applyFill="1" applyBorder="1" applyAlignment="1">
      <alignment horizontal="center"/>
    </xf>
    <xf numFmtId="0" fontId="36" fillId="2" borderId="32" xfId="0" applyFont="1" applyFill="1" applyBorder="1" applyAlignment="1">
      <alignment horizontal="left"/>
    </xf>
    <xf numFmtId="0" fontId="31" fillId="2" borderId="17" xfId="0" applyFont="1" applyFill="1" applyBorder="1" applyAlignment="1">
      <alignment horizontal="center"/>
    </xf>
    <xf numFmtId="0" fontId="31" fillId="2" borderId="13" xfId="0" applyFont="1" applyFill="1" applyBorder="1" applyAlignment="1">
      <alignment horizontal="center"/>
    </xf>
    <xf numFmtId="4" fontId="31" fillId="0" borderId="7" xfId="0" applyNumberFormat="1" applyFont="1" applyBorder="1"/>
    <xf numFmtId="2" fontId="31" fillId="2" borderId="15" xfId="0" applyNumberFormat="1" applyFont="1" applyFill="1" applyBorder="1"/>
    <xf numFmtId="43" fontId="35" fillId="0" borderId="0" xfId="1" applyFont="1"/>
    <xf numFmtId="0" fontId="31" fillId="2" borderId="1" xfId="0" applyFont="1" applyFill="1" applyBorder="1" applyAlignment="1">
      <alignment horizontal="center"/>
    </xf>
    <xf numFmtId="4" fontId="31" fillId="0" borderId="1" xfId="0" applyNumberFormat="1" applyFont="1" applyBorder="1"/>
    <xf numFmtId="0" fontId="36" fillId="2" borderId="7" xfId="0" applyFont="1" applyFill="1" applyBorder="1"/>
    <xf numFmtId="43" fontId="31" fillId="4" borderId="6" xfId="1" applyFont="1" applyFill="1" applyBorder="1"/>
    <xf numFmtId="0" fontId="36" fillId="2" borderId="15" xfId="0" applyFont="1" applyFill="1" applyBorder="1" applyAlignment="1">
      <alignment horizontal="left"/>
    </xf>
    <xf numFmtId="2" fontId="26" fillId="2" borderId="6" xfId="0" applyNumberFormat="1" applyFont="1" applyFill="1" applyBorder="1"/>
    <xf numFmtId="0" fontId="36" fillId="2" borderId="7" xfId="0" applyFont="1" applyFill="1" applyBorder="1" applyAlignment="1">
      <alignment horizontal="left"/>
    </xf>
    <xf numFmtId="0" fontId="31" fillId="2" borderId="1" xfId="0" applyFont="1" applyFill="1" applyBorder="1"/>
    <xf numFmtId="0" fontId="16" fillId="2" borderId="7" xfId="0" applyFont="1" applyFill="1" applyBorder="1"/>
    <xf numFmtId="0" fontId="26" fillId="2" borderId="2" xfId="0" applyFont="1" applyFill="1" applyBorder="1" applyAlignment="1">
      <alignment horizontal="center"/>
    </xf>
    <xf numFmtId="0" fontId="26" fillId="2" borderId="13" xfId="0" applyFont="1" applyFill="1" applyBorder="1" applyAlignment="1">
      <alignment horizontal="center"/>
    </xf>
    <xf numFmtId="0" fontId="26" fillId="2" borderId="6" xfId="0" applyFont="1" applyFill="1" applyBorder="1" applyAlignment="1">
      <alignment horizontal="center"/>
    </xf>
    <xf numFmtId="0" fontId="38" fillId="2" borderId="1" xfId="0" applyFont="1" applyFill="1" applyBorder="1" applyAlignment="1">
      <alignment horizontal="left"/>
    </xf>
    <xf numFmtId="0" fontId="38" fillId="2" borderId="7" xfId="0" applyFont="1" applyFill="1" applyBorder="1"/>
    <xf numFmtId="0" fontId="26" fillId="2" borderId="7" xfId="0" applyFont="1" applyFill="1" applyBorder="1"/>
    <xf numFmtId="0" fontId="1" fillId="2" borderId="0" xfId="0" applyFont="1" applyFill="1"/>
    <xf numFmtId="14" fontId="2" fillId="0" borderId="7" xfId="0" applyNumberFormat="1" applyFont="1" applyBorder="1"/>
    <xf numFmtId="0" fontId="2" fillId="2" borderId="20" xfId="0" applyFont="1" applyFill="1" applyBorder="1" applyAlignment="1"/>
    <xf numFmtId="0" fontId="31" fillId="2" borderId="7" xfId="0" applyFont="1" applyFill="1" applyBorder="1" applyAlignment="1">
      <alignment horizontal="center"/>
    </xf>
    <xf numFmtId="0" fontId="31" fillId="0" borderId="13" xfId="0" applyFont="1" applyBorder="1" applyAlignment="1">
      <alignment horizontal="center"/>
    </xf>
    <xf numFmtId="4" fontId="31" fillId="0" borderId="8" xfId="0" applyNumberFormat="1" applyFont="1" applyBorder="1"/>
    <xf numFmtId="0" fontId="31" fillId="2" borderId="1" xfId="0" applyFont="1" applyFill="1" applyBorder="1" applyAlignment="1">
      <alignment horizontal="left"/>
    </xf>
    <xf numFmtId="49" fontId="36" fillId="2" borderId="7" xfId="0" applyNumberFormat="1" applyFont="1" applyFill="1" applyBorder="1" applyAlignment="1">
      <alignment horizontal="left"/>
    </xf>
    <xf numFmtId="0" fontId="36" fillId="2" borderId="15" xfId="0" applyFont="1" applyFill="1" applyBorder="1" applyAlignment="1">
      <alignment horizontal="center"/>
    </xf>
    <xf numFmtId="0" fontId="31" fillId="2" borderId="14" xfId="0" applyFont="1" applyFill="1" applyBorder="1" applyAlignment="1">
      <alignment horizontal="center"/>
    </xf>
    <xf numFmtId="2" fontId="31" fillId="2" borderId="32" xfId="0" applyNumberFormat="1" applyFont="1" applyFill="1" applyBorder="1"/>
    <xf numFmtId="49" fontId="36" fillId="2" borderId="14" xfId="0" applyNumberFormat="1" applyFont="1" applyFill="1" applyBorder="1" applyAlignment="1">
      <alignment horizontal="left"/>
    </xf>
    <xf numFmtId="0" fontId="31" fillId="0" borderId="14" xfId="0" applyFont="1" applyBorder="1" applyAlignment="1">
      <alignment horizontal="center"/>
    </xf>
    <xf numFmtId="0" fontId="31" fillId="2" borderId="20" xfId="0" applyFont="1" applyFill="1" applyBorder="1" applyAlignment="1">
      <alignment horizontal="left"/>
    </xf>
    <xf numFmtId="14" fontId="31" fillId="0" borderId="14" xfId="0" applyNumberFormat="1" applyFont="1" applyBorder="1"/>
    <xf numFmtId="0" fontId="31" fillId="0" borderId="1" xfId="0" applyFont="1" applyBorder="1" applyAlignment="1">
      <alignment horizontal="center"/>
    </xf>
    <xf numFmtId="0" fontId="31" fillId="2" borderId="1" xfId="0" applyFont="1" applyFill="1" applyBorder="1" applyAlignment="1"/>
    <xf numFmtId="43" fontId="2" fillId="2" borderId="0" xfId="1" applyFont="1" applyFill="1" applyBorder="1" applyAlignment="1">
      <alignment horizontal="right"/>
    </xf>
    <xf numFmtId="0" fontId="16" fillId="0" borderId="0" xfId="0" applyFont="1" applyAlignment="1">
      <alignment horizontal="right"/>
    </xf>
    <xf numFmtId="0" fontId="38" fillId="2" borderId="1" xfId="0" applyFont="1" applyFill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38" fillId="0" borderId="32" xfId="0" applyFont="1" applyBorder="1"/>
    <xf numFmtId="0" fontId="26" fillId="0" borderId="2" xfId="0" applyFont="1" applyBorder="1" applyAlignment="1">
      <alignment horizontal="center"/>
    </xf>
    <xf numFmtId="0" fontId="26" fillId="0" borderId="13" xfId="0" applyFont="1" applyBorder="1" applyAlignment="1">
      <alignment horizontal="center"/>
    </xf>
    <xf numFmtId="43" fontId="26" fillId="4" borderId="1" xfId="1" applyFont="1" applyFill="1" applyBorder="1"/>
    <xf numFmtId="2" fontId="26" fillId="2" borderId="8" xfId="0" applyNumberFormat="1" applyFont="1" applyFill="1" applyBorder="1"/>
    <xf numFmtId="0" fontId="26" fillId="2" borderId="1" xfId="0" applyFont="1" applyFill="1" applyBorder="1" applyAlignment="1"/>
    <xf numFmtId="43" fontId="2" fillId="0" borderId="0" xfId="1" applyFont="1" applyAlignment="1">
      <alignment horizontal="right"/>
    </xf>
    <xf numFmtId="43" fontId="2" fillId="2" borderId="0" xfId="1" applyFont="1" applyFill="1"/>
    <xf numFmtId="43" fontId="2" fillId="2" borderId="0" xfId="0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57150</xdr:rowOff>
    </xdr:from>
    <xdr:to>
      <xdr:col>1</xdr:col>
      <xdr:colOff>647700</xdr:colOff>
      <xdr:row>3</xdr:row>
      <xdr:rowOff>180975</xdr:rowOff>
    </xdr:to>
    <xdr:pic>
      <xdr:nvPicPr>
        <xdr:cNvPr id="4748161" name="Picture 1" descr="Stema-Komuna-e-Decanit">
          <a:extLst>
            <a:ext uri="{FF2B5EF4-FFF2-40B4-BE49-F238E27FC236}">
              <a16:creationId xmlns:a16="http://schemas.microsoft.com/office/drawing/2014/main" id="{00000000-0008-0000-0000-000081734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57150"/>
          <a:ext cx="6191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57150</xdr:rowOff>
    </xdr:from>
    <xdr:to>
      <xdr:col>1</xdr:col>
      <xdr:colOff>647700</xdr:colOff>
      <xdr:row>3</xdr:row>
      <xdr:rowOff>180975</xdr:rowOff>
    </xdr:to>
    <xdr:pic>
      <xdr:nvPicPr>
        <xdr:cNvPr id="4817149" name="Picture 1" descr="Stema-Komuna-e-Decanit">
          <a:extLst>
            <a:ext uri="{FF2B5EF4-FFF2-40B4-BE49-F238E27FC236}">
              <a16:creationId xmlns:a16="http://schemas.microsoft.com/office/drawing/2014/main" id="{00000000-0008-0000-0900-0000FD804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57150"/>
          <a:ext cx="6191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57150</xdr:rowOff>
    </xdr:from>
    <xdr:to>
      <xdr:col>1</xdr:col>
      <xdr:colOff>647700</xdr:colOff>
      <xdr:row>3</xdr:row>
      <xdr:rowOff>180975</xdr:rowOff>
    </xdr:to>
    <xdr:pic>
      <xdr:nvPicPr>
        <xdr:cNvPr id="4818173" name="Picture 1" descr="Stema-Komuna-e-Decanit">
          <a:extLst>
            <a:ext uri="{FF2B5EF4-FFF2-40B4-BE49-F238E27FC236}">
              <a16:creationId xmlns:a16="http://schemas.microsoft.com/office/drawing/2014/main" id="{00000000-0008-0000-0A00-0000FD844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57150"/>
          <a:ext cx="6191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57150</xdr:rowOff>
    </xdr:from>
    <xdr:to>
      <xdr:col>1</xdr:col>
      <xdr:colOff>647700</xdr:colOff>
      <xdr:row>3</xdr:row>
      <xdr:rowOff>180975</xdr:rowOff>
    </xdr:to>
    <xdr:pic>
      <xdr:nvPicPr>
        <xdr:cNvPr id="4820219" name="Picture 1" descr="Stema-Komuna-e-Decanit">
          <a:extLst>
            <a:ext uri="{FF2B5EF4-FFF2-40B4-BE49-F238E27FC236}">
              <a16:creationId xmlns:a16="http://schemas.microsoft.com/office/drawing/2014/main" id="{00000000-0008-0000-0B00-0000FB8C4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57150"/>
          <a:ext cx="6191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57150</xdr:rowOff>
    </xdr:from>
    <xdr:to>
      <xdr:col>1</xdr:col>
      <xdr:colOff>647700</xdr:colOff>
      <xdr:row>3</xdr:row>
      <xdr:rowOff>180975</xdr:rowOff>
    </xdr:to>
    <xdr:pic>
      <xdr:nvPicPr>
        <xdr:cNvPr id="4797313" name="Picture 1" descr="Stema-Komuna-e-Decanit">
          <a:extLst>
            <a:ext uri="{FF2B5EF4-FFF2-40B4-BE49-F238E27FC236}">
              <a16:creationId xmlns:a16="http://schemas.microsoft.com/office/drawing/2014/main" id="{00000000-0008-0000-0C00-000081334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57150"/>
          <a:ext cx="6191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57150</xdr:rowOff>
    </xdr:from>
    <xdr:to>
      <xdr:col>1</xdr:col>
      <xdr:colOff>647700</xdr:colOff>
      <xdr:row>3</xdr:row>
      <xdr:rowOff>180975</xdr:rowOff>
    </xdr:to>
    <xdr:pic>
      <xdr:nvPicPr>
        <xdr:cNvPr id="4798337" name="Picture 1" descr="Stema-Komuna-e-Decanit">
          <a:extLst>
            <a:ext uri="{FF2B5EF4-FFF2-40B4-BE49-F238E27FC236}">
              <a16:creationId xmlns:a16="http://schemas.microsoft.com/office/drawing/2014/main" id="{00000000-0008-0000-0D00-000081374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57150"/>
          <a:ext cx="6191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57150</xdr:rowOff>
    </xdr:from>
    <xdr:to>
      <xdr:col>1</xdr:col>
      <xdr:colOff>647700</xdr:colOff>
      <xdr:row>3</xdr:row>
      <xdr:rowOff>180975</xdr:rowOff>
    </xdr:to>
    <xdr:pic>
      <xdr:nvPicPr>
        <xdr:cNvPr id="4799361" name="Picture 1" descr="Stema-Komuna-e-Decanit">
          <a:extLst>
            <a:ext uri="{FF2B5EF4-FFF2-40B4-BE49-F238E27FC236}">
              <a16:creationId xmlns:a16="http://schemas.microsoft.com/office/drawing/2014/main" id="{00000000-0008-0000-0E00-0000813B4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57150"/>
          <a:ext cx="6191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57150</xdr:rowOff>
    </xdr:from>
    <xdr:to>
      <xdr:col>1</xdr:col>
      <xdr:colOff>647700</xdr:colOff>
      <xdr:row>3</xdr:row>
      <xdr:rowOff>180975</xdr:rowOff>
    </xdr:to>
    <xdr:pic>
      <xdr:nvPicPr>
        <xdr:cNvPr id="4814078" name="Picture 1" descr="Stema-Komuna-e-Decanit">
          <a:extLst>
            <a:ext uri="{FF2B5EF4-FFF2-40B4-BE49-F238E27FC236}">
              <a16:creationId xmlns:a16="http://schemas.microsoft.com/office/drawing/2014/main" id="{00000000-0008-0000-0F00-0000FE744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57150"/>
          <a:ext cx="6191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57150</xdr:rowOff>
    </xdr:from>
    <xdr:to>
      <xdr:col>1</xdr:col>
      <xdr:colOff>647700</xdr:colOff>
      <xdr:row>3</xdr:row>
      <xdr:rowOff>180975</xdr:rowOff>
    </xdr:to>
    <xdr:pic>
      <xdr:nvPicPr>
        <xdr:cNvPr id="4823421" name="Picture 1" descr="Stema-Komuna-e-Decanit">
          <a:extLst>
            <a:ext uri="{FF2B5EF4-FFF2-40B4-BE49-F238E27FC236}">
              <a16:creationId xmlns:a16="http://schemas.microsoft.com/office/drawing/2014/main" id="{00000000-0008-0000-1000-00007D994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7150"/>
          <a:ext cx="6191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</xdr:colOff>
      <xdr:row>0</xdr:row>
      <xdr:rowOff>0</xdr:rowOff>
    </xdr:from>
    <xdr:to>
      <xdr:col>3</xdr:col>
      <xdr:colOff>390525</xdr:colOff>
      <xdr:row>0</xdr:row>
      <xdr:rowOff>0</xdr:rowOff>
    </xdr:to>
    <xdr:pic>
      <xdr:nvPicPr>
        <xdr:cNvPr id="4824938" name="Picture 1">
          <a:extLst>
            <a:ext uri="{FF2B5EF4-FFF2-40B4-BE49-F238E27FC236}">
              <a16:creationId xmlns:a16="http://schemas.microsoft.com/office/drawing/2014/main" id="{00000000-0008-0000-1100-00006A9F4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" y="0"/>
          <a:ext cx="1009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161925</xdr:colOff>
      <xdr:row>0</xdr:row>
      <xdr:rowOff>0</xdr:rowOff>
    </xdr:from>
    <xdr:to>
      <xdr:col>3</xdr:col>
      <xdr:colOff>390525</xdr:colOff>
      <xdr:row>0</xdr:row>
      <xdr:rowOff>0</xdr:rowOff>
    </xdr:to>
    <xdr:pic>
      <xdr:nvPicPr>
        <xdr:cNvPr id="4824939" name="Picture 2">
          <a:extLst>
            <a:ext uri="{FF2B5EF4-FFF2-40B4-BE49-F238E27FC236}">
              <a16:creationId xmlns:a16="http://schemas.microsoft.com/office/drawing/2014/main" id="{00000000-0008-0000-1100-00006B9F4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" y="0"/>
          <a:ext cx="1009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533400</xdr:colOff>
      <xdr:row>1</xdr:row>
      <xdr:rowOff>57150</xdr:rowOff>
    </xdr:from>
    <xdr:to>
      <xdr:col>5</xdr:col>
      <xdr:colOff>247650</xdr:colOff>
      <xdr:row>6</xdr:row>
      <xdr:rowOff>19050</xdr:rowOff>
    </xdr:to>
    <xdr:pic>
      <xdr:nvPicPr>
        <xdr:cNvPr id="4824940" name="Picture 5" descr="Stema">
          <a:extLst>
            <a:ext uri="{FF2B5EF4-FFF2-40B4-BE49-F238E27FC236}">
              <a16:creationId xmlns:a16="http://schemas.microsoft.com/office/drawing/2014/main" id="{00000000-0008-0000-1100-00006C9F4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219075"/>
          <a:ext cx="885825" cy="8667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247650</xdr:colOff>
      <xdr:row>1</xdr:row>
      <xdr:rowOff>95250</xdr:rowOff>
    </xdr:from>
    <xdr:to>
      <xdr:col>14</xdr:col>
      <xdr:colOff>428625</xdr:colOff>
      <xdr:row>6</xdr:row>
      <xdr:rowOff>161925</xdr:rowOff>
    </xdr:to>
    <xdr:pic>
      <xdr:nvPicPr>
        <xdr:cNvPr id="4824941" name="Picture 1" descr="Stema-Komuna-e-Decanit">
          <a:extLst>
            <a:ext uri="{FF2B5EF4-FFF2-40B4-BE49-F238E27FC236}">
              <a16:creationId xmlns:a16="http://schemas.microsoft.com/office/drawing/2014/main" id="{00000000-0008-0000-1100-00006D9F4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8625" y="257175"/>
          <a:ext cx="8001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533400</xdr:colOff>
      <xdr:row>1</xdr:row>
      <xdr:rowOff>57150</xdr:rowOff>
    </xdr:from>
    <xdr:to>
      <xdr:col>5</xdr:col>
      <xdr:colOff>247650</xdr:colOff>
      <xdr:row>6</xdr:row>
      <xdr:rowOff>19050</xdr:rowOff>
    </xdr:to>
    <xdr:pic>
      <xdr:nvPicPr>
        <xdr:cNvPr id="4824942" name="Picture 5" descr="Stema">
          <a:extLst>
            <a:ext uri="{FF2B5EF4-FFF2-40B4-BE49-F238E27FC236}">
              <a16:creationId xmlns:a16="http://schemas.microsoft.com/office/drawing/2014/main" id="{00000000-0008-0000-1100-00006E9F4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219075"/>
          <a:ext cx="885825" cy="8667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247650</xdr:colOff>
      <xdr:row>1</xdr:row>
      <xdr:rowOff>95250</xdr:rowOff>
    </xdr:from>
    <xdr:to>
      <xdr:col>14</xdr:col>
      <xdr:colOff>428625</xdr:colOff>
      <xdr:row>6</xdr:row>
      <xdr:rowOff>161925</xdr:rowOff>
    </xdr:to>
    <xdr:pic>
      <xdr:nvPicPr>
        <xdr:cNvPr id="4824943" name="Picture 1" descr="Stema-Komuna-e-Decanit">
          <a:extLst>
            <a:ext uri="{FF2B5EF4-FFF2-40B4-BE49-F238E27FC236}">
              <a16:creationId xmlns:a16="http://schemas.microsoft.com/office/drawing/2014/main" id="{00000000-0008-0000-1100-00006F9F4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8625" y="257175"/>
          <a:ext cx="80010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57150</xdr:rowOff>
    </xdr:from>
    <xdr:to>
      <xdr:col>1</xdr:col>
      <xdr:colOff>647700</xdr:colOff>
      <xdr:row>3</xdr:row>
      <xdr:rowOff>180975</xdr:rowOff>
    </xdr:to>
    <xdr:pic>
      <xdr:nvPicPr>
        <xdr:cNvPr id="4822179" name="Picture 1" descr="Stema-Komuna-e-Decanit">
          <a:extLst>
            <a:ext uri="{FF2B5EF4-FFF2-40B4-BE49-F238E27FC236}">
              <a16:creationId xmlns:a16="http://schemas.microsoft.com/office/drawing/2014/main" id="{00000000-0008-0000-0100-0000A3944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57150"/>
          <a:ext cx="6191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57150</xdr:rowOff>
    </xdr:from>
    <xdr:to>
      <xdr:col>1</xdr:col>
      <xdr:colOff>647700</xdr:colOff>
      <xdr:row>3</xdr:row>
      <xdr:rowOff>180975</xdr:rowOff>
    </xdr:to>
    <xdr:pic>
      <xdr:nvPicPr>
        <xdr:cNvPr id="4819196" name="Picture 1" descr="Stema-Komuna-e-Decanit">
          <a:extLst>
            <a:ext uri="{FF2B5EF4-FFF2-40B4-BE49-F238E27FC236}">
              <a16:creationId xmlns:a16="http://schemas.microsoft.com/office/drawing/2014/main" id="{00000000-0008-0000-0200-0000FC884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57150"/>
          <a:ext cx="6191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47625</xdr:rowOff>
    </xdr:from>
    <xdr:to>
      <xdr:col>1</xdr:col>
      <xdr:colOff>695325</xdr:colOff>
      <xdr:row>3</xdr:row>
      <xdr:rowOff>171450</xdr:rowOff>
    </xdr:to>
    <xdr:pic>
      <xdr:nvPicPr>
        <xdr:cNvPr id="4759425" name="Picture 1" descr="Stema-Komuna-e-Decanit">
          <a:extLst>
            <a:ext uri="{FF2B5EF4-FFF2-40B4-BE49-F238E27FC236}">
              <a16:creationId xmlns:a16="http://schemas.microsoft.com/office/drawing/2014/main" id="{00000000-0008-0000-0300-0000819F4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7625"/>
          <a:ext cx="6667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57150</xdr:rowOff>
    </xdr:from>
    <xdr:to>
      <xdr:col>2</xdr:col>
      <xdr:colOff>9525</xdr:colOff>
      <xdr:row>3</xdr:row>
      <xdr:rowOff>180975</xdr:rowOff>
    </xdr:to>
    <xdr:pic>
      <xdr:nvPicPr>
        <xdr:cNvPr id="4821164" name="Picture 1" descr="Stema-Komuna-e-Decanit">
          <a:extLst>
            <a:ext uri="{FF2B5EF4-FFF2-40B4-BE49-F238E27FC236}">
              <a16:creationId xmlns:a16="http://schemas.microsoft.com/office/drawing/2014/main" id="{00000000-0008-0000-0400-0000AC904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7150"/>
          <a:ext cx="9239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57150</xdr:rowOff>
    </xdr:from>
    <xdr:to>
      <xdr:col>1</xdr:col>
      <xdr:colOff>647700</xdr:colOff>
      <xdr:row>3</xdr:row>
      <xdr:rowOff>180975</xdr:rowOff>
    </xdr:to>
    <xdr:pic>
      <xdr:nvPicPr>
        <xdr:cNvPr id="4764545" name="Picture 1" descr="Stema-Komuna-e-Decanit">
          <a:extLst>
            <a:ext uri="{FF2B5EF4-FFF2-40B4-BE49-F238E27FC236}">
              <a16:creationId xmlns:a16="http://schemas.microsoft.com/office/drawing/2014/main" id="{00000000-0008-0000-0500-000081B34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57150"/>
          <a:ext cx="6191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57150</xdr:rowOff>
    </xdr:from>
    <xdr:to>
      <xdr:col>1</xdr:col>
      <xdr:colOff>647700</xdr:colOff>
      <xdr:row>3</xdr:row>
      <xdr:rowOff>180975</xdr:rowOff>
    </xdr:to>
    <xdr:pic>
      <xdr:nvPicPr>
        <xdr:cNvPr id="4765569" name="Picture 1" descr="Stema-Komuna-e-Decanit">
          <a:extLst>
            <a:ext uri="{FF2B5EF4-FFF2-40B4-BE49-F238E27FC236}">
              <a16:creationId xmlns:a16="http://schemas.microsoft.com/office/drawing/2014/main" id="{00000000-0008-0000-0600-000081B748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57150"/>
          <a:ext cx="6191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57150</xdr:rowOff>
    </xdr:from>
    <xdr:to>
      <xdr:col>1</xdr:col>
      <xdr:colOff>647700</xdr:colOff>
      <xdr:row>3</xdr:row>
      <xdr:rowOff>180975</xdr:rowOff>
    </xdr:to>
    <xdr:pic>
      <xdr:nvPicPr>
        <xdr:cNvPr id="4815101" name="Picture 1" descr="Stema-Komuna-e-Decanit">
          <a:extLst>
            <a:ext uri="{FF2B5EF4-FFF2-40B4-BE49-F238E27FC236}">
              <a16:creationId xmlns:a16="http://schemas.microsoft.com/office/drawing/2014/main" id="{00000000-0008-0000-0700-0000FD784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7150"/>
          <a:ext cx="6191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57150</xdr:rowOff>
    </xdr:from>
    <xdr:to>
      <xdr:col>1</xdr:col>
      <xdr:colOff>647700</xdr:colOff>
      <xdr:row>3</xdr:row>
      <xdr:rowOff>180975</xdr:rowOff>
    </xdr:to>
    <xdr:pic>
      <xdr:nvPicPr>
        <xdr:cNvPr id="4816125" name="Picture 1" descr="Stema-Komuna-e-Decanit">
          <a:extLst>
            <a:ext uri="{FF2B5EF4-FFF2-40B4-BE49-F238E27FC236}">
              <a16:creationId xmlns:a16="http://schemas.microsoft.com/office/drawing/2014/main" id="{00000000-0008-0000-0800-0000FD7C4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57150"/>
          <a:ext cx="6191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54"/>
  <sheetViews>
    <sheetView topLeftCell="A133" zoomScale="110" zoomScaleNormal="110" workbookViewId="0">
      <selection activeCell="K152" sqref="K152:N152"/>
    </sheetView>
  </sheetViews>
  <sheetFormatPr defaultRowHeight="12.75" x14ac:dyDescent="0.2"/>
  <cols>
    <col min="1" max="1" width="3.85546875" style="81" customWidth="1"/>
    <col min="2" max="2" width="11.7109375" style="91" customWidth="1"/>
    <col min="3" max="3" width="9" style="176" customWidth="1"/>
    <col min="4" max="4" width="6.7109375" style="107" customWidth="1"/>
    <col min="5" max="5" width="9.42578125" style="107" customWidth="1"/>
    <col min="6" max="6" width="8.85546875" style="81" customWidth="1"/>
    <col min="7" max="7" width="24.42578125" style="107" customWidth="1"/>
    <col min="8" max="8" width="4" style="81" customWidth="1"/>
    <col min="9" max="9" width="5.7109375" style="81" customWidth="1"/>
    <col min="10" max="10" width="9.85546875" style="81" customWidth="1"/>
    <col min="11" max="11" width="9" style="81" customWidth="1"/>
    <col min="12" max="12" width="6.5703125" style="81" customWidth="1"/>
    <col min="13" max="13" width="8.85546875" style="81" customWidth="1"/>
    <col min="14" max="14" width="9.140625" style="81" customWidth="1"/>
    <col min="15" max="15" width="9.7109375" style="81" customWidth="1"/>
    <col min="16" max="16" width="21.85546875" style="107" customWidth="1"/>
    <col min="17" max="17" width="7.42578125" style="81" customWidth="1"/>
    <col min="18" max="18" width="13.7109375" style="81" customWidth="1"/>
    <col min="19" max="19" width="6.140625" style="81" customWidth="1"/>
    <col min="20" max="16384" width="9.140625" style="81"/>
  </cols>
  <sheetData>
    <row r="1" spans="1:19" ht="21" customHeight="1" x14ac:dyDescent="0.25">
      <c r="C1" s="125" t="s">
        <v>65</v>
      </c>
      <c r="D1" s="339"/>
      <c r="E1" s="340"/>
      <c r="F1" s="126"/>
      <c r="G1" s="81"/>
    </row>
    <row r="2" spans="1:19" ht="15" x14ac:dyDescent="0.25">
      <c r="C2" s="125" t="s">
        <v>1</v>
      </c>
      <c r="D2" s="339"/>
      <c r="E2" s="340"/>
      <c r="F2" s="126"/>
      <c r="G2" s="81"/>
    </row>
    <row r="3" spans="1:19" ht="15" x14ac:dyDescent="0.25">
      <c r="A3" s="82"/>
      <c r="B3" s="92"/>
      <c r="C3" s="125" t="s">
        <v>82</v>
      </c>
      <c r="D3" s="340"/>
      <c r="E3" s="339"/>
      <c r="F3" s="126"/>
      <c r="G3" s="81"/>
    </row>
    <row r="4" spans="1:19" ht="20.25" customHeight="1" x14ac:dyDescent="0.2"/>
    <row r="5" spans="1:19" ht="16.5" thickBot="1" x14ac:dyDescent="0.3">
      <c r="A5" s="83" t="s">
        <v>127</v>
      </c>
      <c r="B5" s="93"/>
      <c r="C5" s="177"/>
      <c r="D5" s="108"/>
      <c r="E5" s="108"/>
      <c r="F5" s="83"/>
      <c r="G5" s="108"/>
      <c r="H5" s="83"/>
      <c r="I5" s="83"/>
      <c r="J5" s="83"/>
      <c r="K5" s="83"/>
      <c r="L5" s="114"/>
      <c r="M5" s="114"/>
      <c r="N5" s="114"/>
      <c r="O5" s="114"/>
      <c r="P5" s="178"/>
      <c r="Q5" s="114"/>
      <c r="R5" s="114"/>
      <c r="S5" s="114"/>
    </row>
    <row r="6" spans="1:19" ht="13.5" thickBot="1" x14ac:dyDescent="0.25">
      <c r="A6" s="206" t="s">
        <v>2</v>
      </c>
      <c r="B6" s="207" t="s">
        <v>49</v>
      </c>
      <c r="C6" s="208" t="s">
        <v>48</v>
      </c>
      <c r="D6" s="209" t="s">
        <v>0</v>
      </c>
      <c r="E6" s="210" t="s">
        <v>3</v>
      </c>
      <c r="F6" s="211" t="s">
        <v>50</v>
      </c>
      <c r="G6" s="225" t="s">
        <v>4</v>
      </c>
      <c r="H6" s="226" t="s">
        <v>28</v>
      </c>
      <c r="I6" s="227" t="s">
        <v>5</v>
      </c>
      <c r="J6" s="228" t="s">
        <v>6</v>
      </c>
      <c r="K6" s="215" t="s">
        <v>7</v>
      </c>
      <c r="L6" s="216" t="s">
        <v>8</v>
      </c>
      <c r="M6" s="214" t="s">
        <v>9</v>
      </c>
      <c r="N6" s="217" t="s">
        <v>10</v>
      </c>
      <c r="O6" s="214" t="s">
        <v>11</v>
      </c>
      <c r="P6" s="210" t="s">
        <v>12</v>
      </c>
    </row>
    <row r="7" spans="1:19" x14ac:dyDescent="0.2">
      <c r="A7" s="303">
        <v>1</v>
      </c>
      <c r="B7" s="452" t="s">
        <v>221</v>
      </c>
      <c r="C7" s="453" t="s">
        <v>213</v>
      </c>
      <c r="D7" s="454">
        <v>12</v>
      </c>
      <c r="E7" s="455">
        <v>63116015</v>
      </c>
      <c r="F7" s="456" t="s">
        <v>220</v>
      </c>
      <c r="G7" s="457" t="s">
        <v>222</v>
      </c>
      <c r="H7" s="458">
        <v>10</v>
      </c>
      <c r="I7" s="459">
        <v>13820</v>
      </c>
      <c r="J7" s="460">
        <f t="shared" ref="J7:J15" si="0">SUM(K7+L7+M7+N7+O7)</f>
        <v>1078.3499999999999</v>
      </c>
      <c r="K7" s="461"/>
      <c r="L7" s="462"/>
      <c r="M7" s="305">
        <v>1078.3499999999999</v>
      </c>
      <c r="N7" s="462"/>
      <c r="O7" s="462"/>
      <c r="P7" s="463" t="s">
        <v>223</v>
      </c>
      <c r="R7" s="439"/>
    </row>
    <row r="8" spans="1:19" x14ac:dyDescent="0.2">
      <c r="A8" s="303">
        <v>2</v>
      </c>
      <c r="B8" s="261"/>
      <c r="C8" s="32"/>
      <c r="D8" s="38"/>
      <c r="E8" s="354"/>
      <c r="F8" s="36" t="s">
        <v>128</v>
      </c>
      <c r="G8" s="74" t="s">
        <v>93</v>
      </c>
      <c r="H8" s="45">
        <v>10</v>
      </c>
      <c r="I8" s="37">
        <v>11110</v>
      </c>
      <c r="J8" s="220">
        <f t="shared" si="0"/>
        <v>13673.37</v>
      </c>
      <c r="K8" s="316">
        <v>13673.37</v>
      </c>
      <c r="L8" s="305"/>
      <c r="M8" s="305"/>
      <c r="N8" s="305"/>
      <c r="O8" s="305"/>
      <c r="P8" s="367"/>
    </row>
    <row r="9" spans="1:19" x14ac:dyDescent="0.2">
      <c r="A9" s="303">
        <v>3</v>
      </c>
      <c r="B9" s="261"/>
      <c r="C9" s="32"/>
      <c r="D9" s="412">
        <v>16374</v>
      </c>
      <c r="E9" s="354">
        <v>63116015</v>
      </c>
      <c r="F9" s="492" t="s">
        <v>234</v>
      </c>
      <c r="G9" s="355" t="s">
        <v>866</v>
      </c>
      <c r="H9" s="356">
        <v>10</v>
      </c>
      <c r="I9" s="488">
        <v>14410</v>
      </c>
      <c r="J9" s="366">
        <f t="shared" si="0"/>
        <v>41451.15</v>
      </c>
      <c r="K9" s="493"/>
      <c r="L9" s="305"/>
      <c r="M9" s="305">
        <v>41451.15</v>
      </c>
      <c r="N9" s="305"/>
      <c r="O9" s="305"/>
      <c r="P9" s="367" t="s">
        <v>871</v>
      </c>
    </row>
    <row r="10" spans="1:19" x14ac:dyDescent="0.2">
      <c r="A10" s="303">
        <v>4</v>
      </c>
      <c r="B10" s="261"/>
      <c r="C10" s="32"/>
      <c r="D10" s="412">
        <v>16524</v>
      </c>
      <c r="E10" s="354">
        <v>63116015</v>
      </c>
      <c r="F10" s="492" t="s">
        <v>234</v>
      </c>
      <c r="G10" s="355" t="s">
        <v>866</v>
      </c>
      <c r="H10" s="356">
        <v>10</v>
      </c>
      <c r="I10" s="488">
        <v>14410</v>
      </c>
      <c r="J10" s="366">
        <f t="shared" si="0"/>
        <v>37458.89</v>
      </c>
      <c r="K10" s="493"/>
      <c r="L10" s="305"/>
      <c r="M10" s="305">
        <v>37458.89</v>
      </c>
      <c r="N10" s="305"/>
      <c r="O10" s="305"/>
      <c r="P10" s="367" t="s">
        <v>872</v>
      </c>
    </row>
    <row r="11" spans="1:19" x14ac:dyDescent="0.2">
      <c r="A11" s="303">
        <v>5</v>
      </c>
      <c r="B11" s="261"/>
      <c r="C11" s="32"/>
      <c r="D11" s="412">
        <v>16713</v>
      </c>
      <c r="E11" s="354">
        <v>63116015</v>
      </c>
      <c r="F11" s="492" t="s">
        <v>234</v>
      </c>
      <c r="G11" s="355" t="s">
        <v>866</v>
      </c>
      <c r="H11" s="356">
        <v>10</v>
      </c>
      <c r="I11" s="488">
        <v>14410</v>
      </c>
      <c r="J11" s="366">
        <f t="shared" si="0"/>
        <v>84000</v>
      </c>
      <c r="K11" s="493"/>
      <c r="L11" s="305"/>
      <c r="M11" s="305">
        <v>84000</v>
      </c>
      <c r="N11" s="305"/>
      <c r="O11" s="305"/>
      <c r="P11" s="367" t="s">
        <v>872</v>
      </c>
      <c r="R11" s="439"/>
    </row>
    <row r="12" spans="1:19" x14ac:dyDescent="0.2">
      <c r="A12" s="303">
        <v>6</v>
      </c>
      <c r="B12" s="261"/>
      <c r="C12" s="32"/>
      <c r="D12" s="412">
        <v>16713</v>
      </c>
      <c r="E12" s="354">
        <v>63116015</v>
      </c>
      <c r="F12" s="416" t="s">
        <v>234</v>
      </c>
      <c r="G12" s="355" t="s">
        <v>866</v>
      </c>
      <c r="H12" s="356">
        <v>10</v>
      </c>
      <c r="I12" s="488">
        <v>22300</v>
      </c>
      <c r="J12" s="366">
        <f t="shared" si="0"/>
        <v>25000</v>
      </c>
      <c r="K12" s="493"/>
      <c r="L12" s="239"/>
      <c r="M12" s="239"/>
      <c r="N12" s="239">
        <v>25000</v>
      </c>
      <c r="O12" s="239"/>
      <c r="P12" s="367" t="s">
        <v>872</v>
      </c>
    </row>
    <row r="13" spans="1:19" x14ac:dyDescent="0.2">
      <c r="A13" s="303">
        <v>7</v>
      </c>
      <c r="B13" s="261"/>
      <c r="C13" s="32"/>
      <c r="D13" s="412"/>
      <c r="E13" s="354"/>
      <c r="F13" s="416" t="s">
        <v>338</v>
      </c>
      <c r="G13" s="355" t="s">
        <v>1558</v>
      </c>
      <c r="H13" s="356">
        <v>10</v>
      </c>
      <c r="I13" s="488">
        <v>14410</v>
      </c>
      <c r="J13" s="495">
        <f t="shared" si="0"/>
        <v>-41451.15</v>
      </c>
      <c r="K13" s="493"/>
      <c r="L13" s="239"/>
      <c r="M13" s="239">
        <v>-41451.15</v>
      </c>
      <c r="N13" s="239"/>
      <c r="O13" s="239"/>
      <c r="P13" s="367"/>
    </row>
    <row r="14" spans="1:19" x14ac:dyDescent="0.2">
      <c r="A14" s="303">
        <v>8</v>
      </c>
      <c r="B14" s="261"/>
      <c r="C14" s="32"/>
      <c r="D14" s="412"/>
      <c r="E14" s="354"/>
      <c r="F14" s="416" t="s">
        <v>338</v>
      </c>
      <c r="G14" s="355" t="s">
        <v>1553</v>
      </c>
      <c r="H14" s="356">
        <v>10</v>
      </c>
      <c r="I14" s="488">
        <v>14410</v>
      </c>
      <c r="J14" s="495">
        <f t="shared" si="0"/>
        <v>-70000</v>
      </c>
      <c r="K14" s="493"/>
      <c r="L14" s="239"/>
      <c r="M14" s="239">
        <v>-70000</v>
      </c>
      <c r="N14" s="239"/>
      <c r="O14" s="239"/>
      <c r="P14" s="367"/>
    </row>
    <row r="15" spans="1:19" x14ac:dyDescent="0.2">
      <c r="A15" s="303">
        <v>9</v>
      </c>
      <c r="B15" s="261" t="s">
        <v>362</v>
      </c>
      <c r="C15" s="32" t="s">
        <v>199</v>
      </c>
      <c r="D15" s="38">
        <v>28481</v>
      </c>
      <c r="E15" s="77">
        <v>63116015</v>
      </c>
      <c r="F15" s="36" t="s">
        <v>338</v>
      </c>
      <c r="G15" s="74" t="s">
        <v>304</v>
      </c>
      <c r="H15" s="45">
        <v>10</v>
      </c>
      <c r="I15" s="48">
        <v>13780</v>
      </c>
      <c r="J15" s="220">
        <f t="shared" si="0"/>
        <v>53322.77</v>
      </c>
      <c r="K15" s="316"/>
      <c r="L15" s="182"/>
      <c r="M15" s="182">
        <v>53322.77</v>
      </c>
      <c r="N15" s="182"/>
      <c r="O15" s="182"/>
      <c r="P15" s="106" t="s">
        <v>305</v>
      </c>
    </row>
    <row r="16" spans="1:19" x14ac:dyDescent="0.2">
      <c r="A16" s="303">
        <v>10</v>
      </c>
      <c r="B16" s="261" t="s">
        <v>368</v>
      </c>
      <c r="C16" s="32" t="s">
        <v>369</v>
      </c>
      <c r="D16" s="38">
        <v>28493</v>
      </c>
      <c r="E16" s="77">
        <v>63116015</v>
      </c>
      <c r="F16" s="36" t="s">
        <v>338</v>
      </c>
      <c r="G16" s="74" t="s">
        <v>370</v>
      </c>
      <c r="H16" s="45">
        <v>10</v>
      </c>
      <c r="I16" s="48">
        <v>13720</v>
      </c>
      <c r="J16" s="220">
        <f t="shared" ref="J16:J21" si="1">SUM(K16+L16+M16+N16+O16)</f>
        <v>11176</v>
      </c>
      <c r="K16" s="316"/>
      <c r="L16" s="182"/>
      <c r="M16" s="182">
        <v>11176</v>
      </c>
      <c r="N16" s="182"/>
      <c r="O16" s="182"/>
      <c r="P16" s="106" t="s">
        <v>305</v>
      </c>
    </row>
    <row r="17" spans="1:16" x14ac:dyDescent="0.2">
      <c r="A17" s="303">
        <v>11</v>
      </c>
      <c r="B17" s="261" t="s">
        <v>371</v>
      </c>
      <c r="C17" s="32" t="s">
        <v>369</v>
      </c>
      <c r="D17" s="38">
        <v>28496</v>
      </c>
      <c r="E17" s="77">
        <v>63116015</v>
      </c>
      <c r="F17" s="36" t="s">
        <v>338</v>
      </c>
      <c r="G17" s="74" t="s">
        <v>370</v>
      </c>
      <c r="H17" s="45">
        <v>10</v>
      </c>
      <c r="I17" s="48">
        <v>13720</v>
      </c>
      <c r="J17" s="220">
        <f t="shared" ref="J17:J19" si="2">SUM(K17+L17+M17+N17+O17)</f>
        <v>11176</v>
      </c>
      <c r="K17" s="316"/>
      <c r="L17" s="182"/>
      <c r="M17" s="182">
        <v>11176</v>
      </c>
      <c r="N17" s="182"/>
      <c r="O17" s="182"/>
      <c r="P17" s="106" t="s">
        <v>305</v>
      </c>
    </row>
    <row r="18" spans="1:16" x14ac:dyDescent="0.2">
      <c r="A18" s="303">
        <v>12</v>
      </c>
      <c r="B18" s="452" t="s">
        <v>415</v>
      </c>
      <c r="C18" s="453" t="s">
        <v>377</v>
      </c>
      <c r="D18" s="454">
        <v>29287</v>
      </c>
      <c r="E18" s="455">
        <v>63116015</v>
      </c>
      <c r="F18" s="456" t="s">
        <v>377</v>
      </c>
      <c r="G18" s="457" t="s">
        <v>222</v>
      </c>
      <c r="H18" s="458">
        <v>10</v>
      </c>
      <c r="I18" s="459">
        <v>13820</v>
      </c>
      <c r="J18" s="460">
        <f t="shared" si="2"/>
        <v>27.02</v>
      </c>
      <c r="K18" s="461"/>
      <c r="L18" s="462"/>
      <c r="M18" s="182">
        <v>27.02</v>
      </c>
      <c r="N18" s="462"/>
      <c r="O18" s="462"/>
      <c r="P18" s="463" t="s">
        <v>223</v>
      </c>
    </row>
    <row r="19" spans="1:16" x14ac:dyDescent="0.2">
      <c r="A19" s="303">
        <v>13</v>
      </c>
      <c r="B19" s="261" t="s">
        <v>878</v>
      </c>
      <c r="C19" s="32" t="s">
        <v>377</v>
      </c>
      <c r="D19" s="38">
        <v>30152</v>
      </c>
      <c r="E19" s="77">
        <v>63116015</v>
      </c>
      <c r="F19" s="36" t="s">
        <v>416</v>
      </c>
      <c r="G19" s="74" t="s">
        <v>190</v>
      </c>
      <c r="H19" s="45">
        <v>10</v>
      </c>
      <c r="I19" s="48">
        <v>14060</v>
      </c>
      <c r="J19" s="220">
        <f t="shared" si="2"/>
        <v>32487.39</v>
      </c>
      <c r="K19" s="316"/>
      <c r="L19" s="182"/>
      <c r="M19" s="182">
        <v>32487.39</v>
      </c>
      <c r="N19" s="182"/>
      <c r="O19" s="182"/>
      <c r="P19" s="106" t="s">
        <v>159</v>
      </c>
    </row>
    <row r="20" spans="1:16" x14ac:dyDescent="0.2">
      <c r="A20" s="303">
        <v>14</v>
      </c>
      <c r="B20" s="261" t="s">
        <v>463</v>
      </c>
      <c r="C20" s="32" t="s">
        <v>464</v>
      </c>
      <c r="D20" s="38">
        <v>31046</v>
      </c>
      <c r="E20" s="77">
        <v>63116015</v>
      </c>
      <c r="F20" s="36" t="s">
        <v>416</v>
      </c>
      <c r="G20" s="74" t="s">
        <v>465</v>
      </c>
      <c r="H20" s="45">
        <v>10</v>
      </c>
      <c r="I20" s="48">
        <v>13445</v>
      </c>
      <c r="J20" s="220">
        <f t="shared" si="1"/>
        <v>718.17</v>
      </c>
      <c r="K20" s="316"/>
      <c r="L20" s="182"/>
      <c r="M20" s="182">
        <v>718.17</v>
      </c>
      <c r="N20" s="182"/>
      <c r="O20" s="182"/>
      <c r="P20" s="106" t="s">
        <v>466</v>
      </c>
    </row>
    <row r="21" spans="1:16" x14ac:dyDescent="0.2">
      <c r="A21" s="303">
        <v>15</v>
      </c>
      <c r="B21" s="261" t="s">
        <v>467</v>
      </c>
      <c r="C21" s="32" t="s">
        <v>468</v>
      </c>
      <c r="D21" s="38">
        <v>31052</v>
      </c>
      <c r="E21" s="77">
        <v>63116015</v>
      </c>
      <c r="F21" s="36" t="s">
        <v>416</v>
      </c>
      <c r="G21" s="74" t="s">
        <v>465</v>
      </c>
      <c r="H21" s="45">
        <v>10</v>
      </c>
      <c r="I21" s="48">
        <v>13445</v>
      </c>
      <c r="J21" s="220">
        <f t="shared" si="1"/>
        <v>718.17</v>
      </c>
      <c r="K21" s="316"/>
      <c r="L21" s="182"/>
      <c r="M21" s="182">
        <v>718.17</v>
      </c>
      <c r="N21" s="182"/>
      <c r="O21" s="182"/>
      <c r="P21" s="106" t="s">
        <v>469</v>
      </c>
    </row>
    <row r="22" spans="1:16" x14ac:dyDescent="0.2">
      <c r="A22" s="303">
        <v>16</v>
      </c>
      <c r="B22" s="261" t="s">
        <v>471</v>
      </c>
      <c r="C22" s="32" t="s">
        <v>472</v>
      </c>
      <c r="D22" s="38">
        <v>31059</v>
      </c>
      <c r="E22" s="77">
        <v>63116015</v>
      </c>
      <c r="F22" s="36" t="s">
        <v>416</v>
      </c>
      <c r="G22" s="74" t="s">
        <v>465</v>
      </c>
      <c r="H22" s="45">
        <v>10</v>
      </c>
      <c r="I22" s="48">
        <v>13445</v>
      </c>
      <c r="J22" s="220">
        <f t="shared" ref="J22:J51" si="3">SUM(K22+L22+M22+N22+O22)</f>
        <v>718.17</v>
      </c>
      <c r="K22" s="316"/>
      <c r="L22" s="182"/>
      <c r="M22" s="182">
        <v>718.17</v>
      </c>
      <c r="N22" s="182"/>
      <c r="O22" s="182"/>
      <c r="P22" s="106" t="s">
        <v>470</v>
      </c>
    </row>
    <row r="23" spans="1:16" x14ac:dyDescent="0.2">
      <c r="A23" s="303">
        <v>17</v>
      </c>
      <c r="B23" s="261"/>
      <c r="C23" s="32"/>
      <c r="D23" s="412">
        <v>34184</v>
      </c>
      <c r="E23" s="354">
        <v>63116015</v>
      </c>
      <c r="F23" s="492" t="s">
        <v>478</v>
      </c>
      <c r="G23" s="355" t="s">
        <v>877</v>
      </c>
      <c r="H23" s="356">
        <v>10</v>
      </c>
      <c r="I23" s="488">
        <v>14410</v>
      </c>
      <c r="J23" s="495">
        <f t="shared" si="3"/>
        <v>1072</v>
      </c>
      <c r="K23" s="493"/>
      <c r="L23" s="239"/>
      <c r="M23" s="239">
        <v>1072</v>
      </c>
      <c r="N23" s="239"/>
      <c r="O23" s="239"/>
      <c r="P23" s="367" t="s">
        <v>876</v>
      </c>
    </row>
    <row r="24" spans="1:16" x14ac:dyDescent="0.2">
      <c r="A24" s="303">
        <v>18</v>
      </c>
      <c r="B24" s="261"/>
      <c r="C24" s="32"/>
      <c r="D24" s="412"/>
      <c r="E24" s="354"/>
      <c r="F24" s="492" t="s">
        <v>603</v>
      </c>
      <c r="G24" s="355" t="s">
        <v>1553</v>
      </c>
      <c r="H24" s="356">
        <v>10</v>
      </c>
      <c r="I24" s="488">
        <v>22300</v>
      </c>
      <c r="J24" s="495">
        <f t="shared" si="3"/>
        <v>-25000</v>
      </c>
      <c r="K24" s="493"/>
      <c r="L24" s="239"/>
      <c r="M24" s="239"/>
      <c r="N24" s="239">
        <v>-25000</v>
      </c>
      <c r="O24" s="239"/>
      <c r="P24" s="367"/>
    </row>
    <row r="25" spans="1:16" x14ac:dyDescent="0.2">
      <c r="A25" s="303">
        <v>19</v>
      </c>
      <c r="B25" s="261" t="s">
        <v>506</v>
      </c>
      <c r="C25" s="32" t="s">
        <v>507</v>
      </c>
      <c r="D25" s="38">
        <v>34774</v>
      </c>
      <c r="E25" s="77">
        <v>63116015</v>
      </c>
      <c r="F25" s="36" t="s">
        <v>493</v>
      </c>
      <c r="G25" s="291" t="s">
        <v>136</v>
      </c>
      <c r="H25" s="45">
        <v>10</v>
      </c>
      <c r="I25" s="48">
        <v>13445</v>
      </c>
      <c r="J25" s="315">
        <f t="shared" si="3"/>
        <v>570</v>
      </c>
      <c r="K25" s="182"/>
      <c r="L25" s="186"/>
      <c r="M25" s="186">
        <v>570</v>
      </c>
      <c r="N25" s="186"/>
      <c r="O25" s="186"/>
      <c r="P25" s="106" t="s">
        <v>505</v>
      </c>
    </row>
    <row r="26" spans="1:16" x14ac:dyDescent="0.2">
      <c r="A26" s="303">
        <v>20</v>
      </c>
      <c r="B26" s="261" t="s">
        <v>726</v>
      </c>
      <c r="C26" s="414" t="s">
        <v>464</v>
      </c>
      <c r="D26" s="38">
        <v>43427</v>
      </c>
      <c r="E26" s="77">
        <v>63116015</v>
      </c>
      <c r="F26" s="19" t="s">
        <v>663</v>
      </c>
      <c r="G26" s="80" t="s">
        <v>621</v>
      </c>
      <c r="H26" s="30">
        <v>10</v>
      </c>
      <c r="I26" s="31">
        <v>21200</v>
      </c>
      <c r="J26" s="220">
        <f t="shared" si="3"/>
        <v>1000</v>
      </c>
      <c r="K26" s="194"/>
      <c r="L26" s="192"/>
      <c r="M26" s="186"/>
      <c r="N26" s="192">
        <v>1000</v>
      </c>
      <c r="O26" s="186"/>
      <c r="P26" s="106" t="s">
        <v>725</v>
      </c>
    </row>
    <row r="27" spans="1:16" x14ac:dyDescent="0.2">
      <c r="A27" s="303">
        <v>21</v>
      </c>
      <c r="B27" s="261" t="s">
        <v>729</v>
      </c>
      <c r="C27" s="414" t="s">
        <v>670</v>
      </c>
      <c r="D27" s="38">
        <v>43458</v>
      </c>
      <c r="E27" s="77">
        <v>63116015</v>
      </c>
      <c r="F27" s="35" t="s">
        <v>663</v>
      </c>
      <c r="G27" s="74" t="s">
        <v>760</v>
      </c>
      <c r="H27" s="45">
        <v>10</v>
      </c>
      <c r="I27" s="48">
        <v>22298</v>
      </c>
      <c r="J27" s="315">
        <f t="shared" si="3"/>
        <v>200</v>
      </c>
      <c r="K27" s="182"/>
      <c r="L27" s="186"/>
      <c r="M27" s="186"/>
      <c r="N27" s="186">
        <v>200</v>
      </c>
      <c r="O27" s="186"/>
      <c r="P27" s="106" t="s">
        <v>730</v>
      </c>
    </row>
    <row r="28" spans="1:16" x14ac:dyDescent="0.2">
      <c r="A28" s="303">
        <v>22</v>
      </c>
      <c r="B28" s="261" t="s">
        <v>731</v>
      </c>
      <c r="C28" s="414" t="s">
        <v>670</v>
      </c>
      <c r="D28" s="38">
        <v>43471</v>
      </c>
      <c r="E28" s="77">
        <v>63116015</v>
      </c>
      <c r="F28" s="35" t="s">
        <v>663</v>
      </c>
      <c r="G28" s="74" t="s">
        <v>760</v>
      </c>
      <c r="H28" s="45">
        <v>10</v>
      </c>
      <c r="I28" s="48">
        <v>22298</v>
      </c>
      <c r="J28" s="220">
        <f t="shared" si="3"/>
        <v>200</v>
      </c>
      <c r="K28" s="184"/>
      <c r="L28" s="182"/>
      <c r="M28" s="185"/>
      <c r="N28" s="186">
        <v>200</v>
      </c>
      <c r="O28" s="186"/>
      <c r="P28" s="106" t="s">
        <v>732</v>
      </c>
    </row>
    <row r="29" spans="1:16" x14ac:dyDescent="0.2">
      <c r="A29" s="303">
        <v>23</v>
      </c>
      <c r="B29" s="261" t="s">
        <v>733</v>
      </c>
      <c r="C29" s="414" t="s">
        <v>670</v>
      </c>
      <c r="D29" s="38">
        <v>43485</v>
      </c>
      <c r="E29" s="77">
        <v>63116015</v>
      </c>
      <c r="F29" s="35" t="s">
        <v>663</v>
      </c>
      <c r="G29" s="74" t="s">
        <v>760</v>
      </c>
      <c r="H29" s="45">
        <v>10</v>
      </c>
      <c r="I29" s="48">
        <v>22298</v>
      </c>
      <c r="J29" s="220">
        <f t="shared" si="3"/>
        <v>200</v>
      </c>
      <c r="K29" s="184"/>
      <c r="L29" s="182"/>
      <c r="M29" s="185"/>
      <c r="N29" s="186">
        <v>200</v>
      </c>
      <c r="O29" s="186"/>
      <c r="P29" s="106" t="s">
        <v>734</v>
      </c>
    </row>
    <row r="30" spans="1:16" x14ac:dyDescent="0.2">
      <c r="A30" s="303">
        <v>24</v>
      </c>
      <c r="B30" s="261" t="s">
        <v>736</v>
      </c>
      <c r="C30" s="414" t="s">
        <v>670</v>
      </c>
      <c r="D30" s="38">
        <v>43500</v>
      </c>
      <c r="E30" s="77">
        <v>63116015</v>
      </c>
      <c r="F30" s="35" t="s">
        <v>735</v>
      </c>
      <c r="G30" s="74" t="s">
        <v>760</v>
      </c>
      <c r="H30" s="45">
        <v>10</v>
      </c>
      <c r="I30" s="48">
        <v>22298</v>
      </c>
      <c r="J30" s="220">
        <f t="shared" si="3"/>
        <v>200</v>
      </c>
      <c r="K30" s="316"/>
      <c r="L30" s="182"/>
      <c r="M30" s="182"/>
      <c r="N30" s="182">
        <v>200</v>
      </c>
      <c r="O30" s="182"/>
      <c r="P30" s="106" t="s">
        <v>739</v>
      </c>
    </row>
    <row r="31" spans="1:16" x14ac:dyDescent="0.2">
      <c r="A31" s="303">
        <v>25</v>
      </c>
      <c r="B31" s="261" t="s">
        <v>737</v>
      </c>
      <c r="C31" s="414" t="s">
        <v>696</v>
      </c>
      <c r="D31" s="38">
        <v>43512</v>
      </c>
      <c r="E31" s="77">
        <v>63116015</v>
      </c>
      <c r="F31" s="35" t="s">
        <v>735</v>
      </c>
      <c r="G31" s="74" t="s">
        <v>760</v>
      </c>
      <c r="H31" s="45">
        <v>10</v>
      </c>
      <c r="I31" s="48">
        <v>22298</v>
      </c>
      <c r="J31" s="220">
        <f t="shared" si="3"/>
        <v>200</v>
      </c>
      <c r="K31" s="316"/>
      <c r="L31" s="182"/>
      <c r="M31" s="182"/>
      <c r="N31" s="182">
        <v>200</v>
      </c>
      <c r="O31" s="182"/>
      <c r="P31" s="106" t="s">
        <v>738</v>
      </c>
    </row>
    <row r="32" spans="1:16" x14ac:dyDescent="0.2">
      <c r="A32" s="303">
        <v>26</v>
      </c>
      <c r="B32" s="303" t="s">
        <v>740</v>
      </c>
      <c r="C32" s="261" t="s">
        <v>696</v>
      </c>
      <c r="D32" s="38">
        <v>43519</v>
      </c>
      <c r="E32" s="77">
        <v>63116015</v>
      </c>
      <c r="F32" s="35" t="s">
        <v>735</v>
      </c>
      <c r="G32" s="74" t="s">
        <v>760</v>
      </c>
      <c r="H32" s="45">
        <v>10</v>
      </c>
      <c r="I32" s="48">
        <v>22298</v>
      </c>
      <c r="J32" s="220">
        <f t="shared" si="3"/>
        <v>200</v>
      </c>
      <c r="K32" s="316"/>
      <c r="L32" s="182"/>
      <c r="M32" s="182"/>
      <c r="N32" s="182">
        <v>200</v>
      </c>
      <c r="O32" s="182"/>
      <c r="P32" s="106" t="s">
        <v>741</v>
      </c>
    </row>
    <row r="33" spans="1:16" x14ac:dyDescent="0.2">
      <c r="A33" s="303">
        <v>27</v>
      </c>
      <c r="B33" s="261" t="s">
        <v>742</v>
      </c>
      <c r="C33" s="414" t="s">
        <v>678</v>
      </c>
      <c r="D33" s="38">
        <v>43528</v>
      </c>
      <c r="E33" s="77">
        <v>63116015</v>
      </c>
      <c r="F33" s="35" t="s">
        <v>735</v>
      </c>
      <c r="G33" s="74" t="s">
        <v>760</v>
      </c>
      <c r="H33" s="45">
        <v>10</v>
      </c>
      <c r="I33" s="48">
        <v>22298</v>
      </c>
      <c r="J33" s="220">
        <f t="shared" si="3"/>
        <v>200</v>
      </c>
      <c r="K33" s="316"/>
      <c r="L33" s="182"/>
      <c r="M33" s="182"/>
      <c r="N33" s="182">
        <v>200</v>
      </c>
      <c r="O33" s="182"/>
      <c r="P33" s="106" t="s">
        <v>743</v>
      </c>
    </row>
    <row r="34" spans="1:16" x14ac:dyDescent="0.2">
      <c r="A34" s="303">
        <v>28</v>
      </c>
      <c r="B34" s="261" t="s">
        <v>745</v>
      </c>
      <c r="C34" s="414" t="s">
        <v>746</v>
      </c>
      <c r="D34" s="38">
        <v>43551</v>
      </c>
      <c r="E34" s="77">
        <v>63116015</v>
      </c>
      <c r="F34" s="35" t="s">
        <v>735</v>
      </c>
      <c r="G34" s="74" t="s">
        <v>760</v>
      </c>
      <c r="H34" s="45">
        <v>10</v>
      </c>
      <c r="I34" s="48">
        <v>22298</v>
      </c>
      <c r="J34" s="220">
        <f t="shared" si="3"/>
        <v>170</v>
      </c>
      <c r="K34" s="316"/>
      <c r="L34" s="182"/>
      <c r="M34" s="182"/>
      <c r="N34" s="182">
        <v>170</v>
      </c>
      <c r="O34" s="182"/>
      <c r="P34" s="106" t="s">
        <v>744</v>
      </c>
    </row>
    <row r="35" spans="1:16" x14ac:dyDescent="0.2">
      <c r="A35" s="303">
        <v>29</v>
      </c>
      <c r="B35" s="261" t="s">
        <v>747</v>
      </c>
      <c r="C35" s="414" t="s">
        <v>627</v>
      </c>
      <c r="D35" s="38">
        <v>43557</v>
      </c>
      <c r="E35" s="77">
        <v>63116015</v>
      </c>
      <c r="F35" s="35" t="s">
        <v>735</v>
      </c>
      <c r="G35" s="74" t="s">
        <v>760</v>
      </c>
      <c r="H35" s="45">
        <v>10</v>
      </c>
      <c r="I35" s="48">
        <v>22298</v>
      </c>
      <c r="J35" s="220">
        <f t="shared" si="3"/>
        <v>200</v>
      </c>
      <c r="K35" s="316"/>
      <c r="L35" s="182"/>
      <c r="M35" s="182"/>
      <c r="N35" s="182">
        <v>200</v>
      </c>
      <c r="O35" s="182"/>
      <c r="P35" s="106" t="s">
        <v>748</v>
      </c>
    </row>
    <row r="36" spans="1:16" x14ac:dyDescent="0.2">
      <c r="A36" s="303">
        <v>30</v>
      </c>
      <c r="B36" s="112" t="s">
        <v>749</v>
      </c>
      <c r="C36" s="17" t="s">
        <v>684</v>
      </c>
      <c r="D36" s="97">
        <v>43570</v>
      </c>
      <c r="E36" s="77">
        <v>63116015</v>
      </c>
      <c r="F36" s="35" t="s">
        <v>735</v>
      </c>
      <c r="G36" s="74" t="s">
        <v>760</v>
      </c>
      <c r="H36" s="45">
        <v>10</v>
      </c>
      <c r="I36" s="48">
        <v>22298</v>
      </c>
      <c r="J36" s="220">
        <f t="shared" si="3"/>
        <v>200</v>
      </c>
      <c r="K36" s="316"/>
      <c r="L36" s="182"/>
      <c r="M36" s="182"/>
      <c r="N36" s="182">
        <v>200</v>
      </c>
      <c r="O36" s="186"/>
      <c r="P36" s="409" t="s">
        <v>750</v>
      </c>
    </row>
    <row r="37" spans="1:16" x14ac:dyDescent="0.2">
      <c r="A37" s="303">
        <v>31</v>
      </c>
      <c r="B37" s="112" t="s">
        <v>751</v>
      </c>
      <c r="C37" s="17" t="s">
        <v>670</v>
      </c>
      <c r="D37" s="97">
        <v>43580</v>
      </c>
      <c r="E37" s="77">
        <v>63116015</v>
      </c>
      <c r="F37" s="35" t="s">
        <v>735</v>
      </c>
      <c r="G37" s="74" t="s">
        <v>760</v>
      </c>
      <c r="H37" s="45">
        <v>10</v>
      </c>
      <c r="I37" s="48">
        <v>22298</v>
      </c>
      <c r="J37" s="220">
        <f t="shared" si="3"/>
        <v>200</v>
      </c>
      <c r="K37" s="316"/>
      <c r="L37" s="182"/>
      <c r="M37" s="182"/>
      <c r="N37" s="182">
        <v>200</v>
      </c>
      <c r="O37" s="186"/>
      <c r="P37" s="106" t="s">
        <v>752</v>
      </c>
    </row>
    <row r="38" spans="1:16" x14ac:dyDescent="0.2">
      <c r="A38" s="303">
        <v>32</v>
      </c>
      <c r="B38" s="112" t="s">
        <v>753</v>
      </c>
      <c r="C38" s="17" t="s">
        <v>754</v>
      </c>
      <c r="D38" s="97">
        <v>44215</v>
      </c>
      <c r="E38" s="77">
        <v>63116015</v>
      </c>
      <c r="F38" s="35" t="s">
        <v>735</v>
      </c>
      <c r="G38" s="74" t="s">
        <v>760</v>
      </c>
      <c r="H38" s="45">
        <v>10</v>
      </c>
      <c r="I38" s="48">
        <v>22298</v>
      </c>
      <c r="J38" s="221">
        <f t="shared" si="3"/>
        <v>200</v>
      </c>
      <c r="K38" s="378"/>
      <c r="L38" s="186"/>
      <c r="M38" s="185"/>
      <c r="N38" s="186">
        <v>200</v>
      </c>
      <c r="O38" s="186"/>
      <c r="P38" s="409" t="s">
        <v>755</v>
      </c>
    </row>
    <row r="39" spans="1:16" x14ac:dyDescent="0.2">
      <c r="A39" s="303">
        <v>33</v>
      </c>
      <c r="B39" s="112" t="s">
        <v>756</v>
      </c>
      <c r="C39" s="17" t="s">
        <v>696</v>
      </c>
      <c r="D39" s="97">
        <v>44230</v>
      </c>
      <c r="E39" s="77">
        <v>63116015</v>
      </c>
      <c r="F39" s="35" t="s">
        <v>735</v>
      </c>
      <c r="G39" s="74" t="s">
        <v>760</v>
      </c>
      <c r="H39" s="45">
        <v>10</v>
      </c>
      <c r="I39" s="48">
        <v>22298</v>
      </c>
      <c r="J39" s="221">
        <f t="shared" si="3"/>
        <v>200</v>
      </c>
      <c r="K39" s="378"/>
      <c r="L39" s="186"/>
      <c r="M39" s="185"/>
      <c r="N39" s="186">
        <v>200</v>
      </c>
      <c r="O39" s="186"/>
      <c r="P39" s="409" t="s">
        <v>757</v>
      </c>
    </row>
    <row r="40" spans="1:16" ht="14.25" customHeight="1" x14ac:dyDescent="0.2">
      <c r="A40" s="303">
        <v>34</v>
      </c>
      <c r="B40" s="112" t="s">
        <v>761</v>
      </c>
      <c r="C40" s="17" t="s">
        <v>696</v>
      </c>
      <c r="D40" s="97">
        <v>44306</v>
      </c>
      <c r="E40" s="77">
        <v>63116015</v>
      </c>
      <c r="F40" s="35" t="s">
        <v>735</v>
      </c>
      <c r="G40" s="74" t="s">
        <v>760</v>
      </c>
      <c r="H40" s="45">
        <v>10</v>
      </c>
      <c r="I40" s="48">
        <v>22298</v>
      </c>
      <c r="J40" s="221">
        <f t="shared" si="3"/>
        <v>200</v>
      </c>
      <c r="K40" s="378"/>
      <c r="L40" s="186"/>
      <c r="M40" s="185"/>
      <c r="N40" s="186">
        <v>200</v>
      </c>
      <c r="O40" s="186"/>
      <c r="P40" s="409" t="s">
        <v>762</v>
      </c>
    </row>
    <row r="41" spans="1:16" ht="14.25" customHeight="1" x14ac:dyDescent="0.2">
      <c r="A41" s="303">
        <v>35</v>
      </c>
      <c r="B41" s="112" t="s">
        <v>763</v>
      </c>
      <c r="C41" s="17" t="s">
        <v>670</v>
      </c>
      <c r="D41" s="97">
        <v>44346</v>
      </c>
      <c r="E41" s="77">
        <v>63116015</v>
      </c>
      <c r="F41" s="35" t="s">
        <v>735</v>
      </c>
      <c r="G41" s="74" t="s">
        <v>760</v>
      </c>
      <c r="H41" s="45">
        <v>10</v>
      </c>
      <c r="I41" s="48">
        <v>22298</v>
      </c>
      <c r="J41" s="221">
        <f t="shared" si="3"/>
        <v>200</v>
      </c>
      <c r="K41" s="378"/>
      <c r="L41" s="186"/>
      <c r="M41" s="185"/>
      <c r="N41" s="186">
        <v>200</v>
      </c>
      <c r="O41" s="186"/>
      <c r="P41" s="409" t="s">
        <v>764</v>
      </c>
    </row>
    <row r="42" spans="1:16" ht="14.25" customHeight="1" x14ac:dyDescent="0.2">
      <c r="A42" s="303">
        <v>36</v>
      </c>
      <c r="B42" s="112" t="s">
        <v>765</v>
      </c>
      <c r="C42" s="17" t="s">
        <v>670</v>
      </c>
      <c r="D42" s="97">
        <v>44386</v>
      </c>
      <c r="E42" s="77">
        <v>63116015</v>
      </c>
      <c r="F42" s="35" t="s">
        <v>735</v>
      </c>
      <c r="G42" s="74" t="s">
        <v>760</v>
      </c>
      <c r="H42" s="45">
        <v>10</v>
      </c>
      <c r="I42" s="48">
        <v>22298</v>
      </c>
      <c r="J42" s="221">
        <f t="shared" si="3"/>
        <v>200</v>
      </c>
      <c r="K42" s="378"/>
      <c r="L42" s="186"/>
      <c r="M42" s="185"/>
      <c r="N42" s="186">
        <v>200</v>
      </c>
      <c r="O42" s="186"/>
      <c r="P42" s="409" t="s">
        <v>766</v>
      </c>
    </row>
    <row r="43" spans="1:16" ht="14.25" customHeight="1" x14ac:dyDescent="0.2">
      <c r="A43" s="303">
        <v>37</v>
      </c>
      <c r="B43" s="112" t="s">
        <v>767</v>
      </c>
      <c r="C43" s="17" t="s">
        <v>670</v>
      </c>
      <c r="D43" s="97">
        <v>44411</v>
      </c>
      <c r="E43" s="77">
        <v>63116015</v>
      </c>
      <c r="F43" s="35" t="s">
        <v>735</v>
      </c>
      <c r="G43" s="74" t="s">
        <v>760</v>
      </c>
      <c r="H43" s="45">
        <v>10</v>
      </c>
      <c r="I43" s="48">
        <v>22298</v>
      </c>
      <c r="J43" s="221">
        <f t="shared" si="3"/>
        <v>200</v>
      </c>
      <c r="K43" s="378"/>
      <c r="L43" s="186"/>
      <c r="M43" s="185"/>
      <c r="N43" s="186">
        <v>200</v>
      </c>
      <c r="O43" s="186"/>
      <c r="P43" s="409" t="s">
        <v>768</v>
      </c>
    </row>
    <row r="44" spans="1:16" ht="14.25" customHeight="1" x14ac:dyDescent="0.2">
      <c r="A44" s="303">
        <v>38</v>
      </c>
      <c r="B44" s="112" t="s">
        <v>769</v>
      </c>
      <c r="C44" s="17" t="s">
        <v>670</v>
      </c>
      <c r="D44" s="97">
        <v>44466</v>
      </c>
      <c r="E44" s="77">
        <v>63116015</v>
      </c>
      <c r="F44" s="35" t="s">
        <v>735</v>
      </c>
      <c r="G44" s="74" t="s">
        <v>760</v>
      </c>
      <c r="H44" s="45">
        <v>10</v>
      </c>
      <c r="I44" s="48">
        <v>22298</v>
      </c>
      <c r="J44" s="221">
        <f t="shared" si="3"/>
        <v>200</v>
      </c>
      <c r="K44" s="378"/>
      <c r="L44" s="186"/>
      <c r="M44" s="185"/>
      <c r="N44" s="186">
        <v>200</v>
      </c>
      <c r="O44" s="186"/>
      <c r="P44" s="409" t="s">
        <v>770</v>
      </c>
    </row>
    <row r="45" spans="1:16" ht="14.25" customHeight="1" x14ac:dyDescent="0.2">
      <c r="A45" s="303">
        <v>39</v>
      </c>
      <c r="B45" s="112" t="s">
        <v>775</v>
      </c>
      <c r="C45" s="17" t="s">
        <v>678</v>
      </c>
      <c r="D45" s="97">
        <v>44627</v>
      </c>
      <c r="E45" s="77">
        <v>63116015</v>
      </c>
      <c r="F45" s="35" t="s">
        <v>735</v>
      </c>
      <c r="G45" s="74" t="s">
        <v>760</v>
      </c>
      <c r="H45" s="45">
        <v>10</v>
      </c>
      <c r="I45" s="48">
        <v>22298</v>
      </c>
      <c r="J45" s="221">
        <f t="shared" ref="J45:J48" si="4">SUM(K45+L45+M45+N45+O45)</f>
        <v>200</v>
      </c>
      <c r="K45" s="378"/>
      <c r="L45" s="186"/>
      <c r="M45" s="185"/>
      <c r="N45" s="186">
        <v>200</v>
      </c>
      <c r="O45" s="186"/>
      <c r="P45" s="409" t="s">
        <v>776</v>
      </c>
    </row>
    <row r="46" spans="1:16" ht="14.25" customHeight="1" x14ac:dyDescent="0.2">
      <c r="A46" s="303">
        <v>40</v>
      </c>
      <c r="B46" s="112"/>
      <c r="C46" s="17"/>
      <c r="D46" s="97"/>
      <c r="E46" s="77"/>
      <c r="F46" s="35" t="s">
        <v>735</v>
      </c>
      <c r="G46" s="74" t="s">
        <v>94</v>
      </c>
      <c r="H46" s="45">
        <v>10</v>
      </c>
      <c r="I46" s="37">
        <v>11110</v>
      </c>
      <c r="J46" s="221">
        <f t="shared" si="4"/>
        <v>12916.17</v>
      </c>
      <c r="K46" s="378">
        <v>12916.17</v>
      </c>
      <c r="L46" s="186"/>
      <c r="M46" s="185"/>
      <c r="N46" s="186"/>
      <c r="O46" s="186"/>
      <c r="P46" s="409"/>
    </row>
    <row r="47" spans="1:16" ht="14.25" customHeight="1" x14ac:dyDescent="0.2">
      <c r="A47" s="303">
        <v>41</v>
      </c>
      <c r="B47" s="266" t="s">
        <v>790</v>
      </c>
      <c r="C47" s="36" t="s">
        <v>192</v>
      </c>
      <c r="D47" s="22">
        <v>49423</v>
      </c>
      <c r="E47" s="77">
        <v>63116015</v>
      </c>
      <c r="F47" s="36" t="s">
        <v>780</v>
      </c>
      <c r="G47" s="74" t="s">
        <v>180</v>
      </c>
      <c r="H47" s="45">
        <v>10</v>
      </c>
      <c r="I47" s="48">
        <v>13460</v>
      </c>
      <c r="J47" s="221">
        <f t="shared" si="4"/>
        <v>20000</v>
      </c>
      <c r="K47" s="378"/>
      <c r="L47" s="186"/>
      <c r="M47" s="185">
        <v>20000</v>
      </c>
      <c r="N47" s="186"/>
      <c r="O47" s="186"/>
      <c r="P47" s="106" t="s">
        <v>791</v>
      </c>
    </row>
    <row r="48" spans="1:16" ht="14.25" customHeight="1" x14ac:dyDescent="0.2">
      <c r="A48" s="303">
        <v>42</v>
      </c>
      <c r="B48" s="112" t="s">
        <v>775</v>
      </c>
      <c r="C48" s="17" t="s">
        <v>678</v>
      </c>
      <c r="D48" s="22">
        <v>47344</v>
      </c>
      <c r="E48" s="77">
        <v>63116015</v>
      </c>
      <c r="F48" s="36" t="s">
        <v>780</v>
      </c>
      <c r="G48" s="74" t="s">
        <v>880</v>
      </c>
      <c r="H48" s="45">
        <v>10</v>
      </c>
      <c r="I48" s="48">
        <v>22298</v>
      </c>
      <c r="J48" s="221">
        <f t="shared" si="4"/>
        <v>-200</v>
      </c>
      <c r="K48" s="378"/>
      <c r="L48" s="186"/>
      <c r="M48" s="185"/>
      <c r="N48" s="186">
        <v>-200</v>
      </c>
      <c r="O48" s="186"/>
      <c r="P48" s="106" t="s">
        <v>879</v>
      </c>
    </row>
    <row r="49" spans="1:16" ht="14.25" customHeight="1" x14ac:dyDescent="0.2">
      <c r="A49" s="303">
        <v>43</v>
      </c>
      <c r="B49" s="264" t="s">
        <v>794</v>
      </c>
      <c r="C49" s="65" t="s">
        <v>338</v>
      </c>
      <c r="D49" s="38">
        <v>49864</v>
      </c>
      <c r="E49" s="77">
        <v>63116015</v>
      </c>
      <c r="F49" s="36" t="s">
        <v>795</v>
      </c>
      <c r="G49" s="106" t="s">
        <v>621</v>
      </c>
      <c r="H49" s="45">
        <v>10</v>
      </c>
      <c r="I49" s="31">
        <v>21200</v>
      </c>
      <c r="J49" s="221">
        <f t="shared" si="3"/>
        <v>1000</v>
      </c>
      <c r="K49" s="378"/>
      <c r="L49" s="186"/>
      <c r="M49" s="185"/>
      <c r="N49" s="186">
        <v>1000</v>
      </c>
      <c r="O49" s="186"/>
      <c r="P49" s="292" t="s">
        <v>796</v>
      </c>
    </row>
    <row r="50" spans="1:16" ht="14.25" customHeight="1" x14ac:dyDescent="0.2">
      <c r="A50" s="303">
        <v>44</v>
      </c>
      <c r="B50" s="112" t="s">
        <v>806</v>
      </c>
      <c r="C50" s="17" t="s">
        <v>234</v>
      </c>
      <c r="D50" s="97">
        <v>50664</v>
      </c>
      <c r="E50" s="77">
        <v>63116015</v>
      </c>
      <c r="F50" s="36" t="s">
        <v>795</v>
      </c>
      <c r="G50" s="106" t="s">
        <v>621</v>
      </c>
      <c r="H50" s="45">
        <v>10</v>
      </c>
      <c r="I50" s="31">
        <v>21200</v>
      </c>
      <c r="J50" s="221">
        <f t="shared" si="3"/>
        <v>1000</v>
      </c>
      <c r="K50" s="378"/>
      <c r="L50" s="186"/>
      <c r="M50" s="185"/>
      <c r="N50" s="186">
        <v>1000</v>
      </c>
      <c r="O50" s="186"/>
      <c r="P50" s="292" t="s">
        <v>1188</v>
      </c>
    </row>
    <row r="51" spans="1:16" x14ac:dyDescent="0.2">
      <c r="A51" s="303">
        <v>45</v>
      </c>
      <c r="B51" s="498"/>
      <c r="C51" s="510"/>
      <c r="D51" s="365">
        <v>52106</v>
      </c>
      <c r="E51" s="354">
        <v>63116015</v>
      </c>
      <c r="F51" s="492" t="s">
        <v>826</v>
      </c>
      <c r="G51" s="367" t="s">
        <v>877</v>
      </c>
      <c r="H51" s="356">
        <v>10</v>
      </c>
      <c r="I51" s="511">
        <v>14410</v>
      </c>
      <c r="J51" s="495">
        <f t="shared" si="3"/>
        <v>6461.38</v>
      </c>
      <c r="K51" s="512"/>
      <c r="L51" s="239"/>
      <c r="M51" s="337">
        <v>6461.38</v>
      </c>
      <c r="N51" s="337"/>
      <c r="O51" s="239"/>
      <c r="P51" s="513" t="s">
        <v>1571</v>
      </c>
    </row>
    <row r="52" spans="1:16" x14ac:dyDescent="0.2">
      <c r="A52" s="303">
        <v>46</v>
      </c>
      <c r="B52" s="264" t="s">
        <v>825</v>
      </c>
      <c r="C52" s="65" t="s">
        <v>826</v>
      </c>
      <c r="D52" s="38">
        <v>53284</v>
      </c>
      <c r="E52" s="77">
        <v>63116015</v>
      </c>
      <c r="F52" s="36" t="s">
        <v>819</v>
      </c>
      <c r="G52" s="106" t="s">
        <v>621</v>
      </c>
      <c r="H52" s="45">
        <v>10</v>
      </c>
      <c r="I52" s="31">
        <v>21200</v>
      </c>
      <c r="J52" s="221">
        <f t="shared" ref="J52:J56" si="5">SUM(K52+L52+M52+N52+O52)</f>
        <v>19565.22</v>
      </c>
      <c r="K52" s="184"/>
      <c r="L52" s="186"/>
      <c r="M52" s="415"/>
      <c r="N52" s="185">
        <v>19565.22</v>
      </c>
      <c r="O52" s="186"/>
      <c r="P52" s="292" t="s">
        <v>827</v>
      </c>
    </row>
    <row r="53" spans="1:16" x14ac:dyDescent="0.2">
      <c r="A53" s="303">
        <v>47</v>
      </c>
      <c r="B53" s="264" t="s">
        <v>890</v>
      </c>
      <c r="C53" s="65" t="s">
        <v>842</v>
      </c>
      <c r="D53" s="38">
        <v>56295</v>
      </c>
      <c r="E53" s="77">
        <v>63116015</v>
      </c>
      <c r="F53" s="36" t="s">
        <v>892</v>
      </c>
      <c r="G53" s="80" t="s">
        <v>252</v>
      </c>
      <c r="H53" s="30">
        <v>21</v>
      </c>
      <c r="I53" s="31">
        <v>13640</v>
      </c>
      <c r="J53" s="221">
        <f t="shared" si="5"/>
        <v>1929</v>
      </c>
      <c r="K53" s="184"/>
      <c r="L53" s="186"/>
      <c r="M53" s="185">
        <v>1929</v>
      </c>
      <c r="N53" s="185"/>
      <c r="O53" s="186"/>
      <c r="P53" s="292" t="s">
        <v>253</v>
      </c>
    </row>
    <row r="54" spans="1:16" x14ac:dyDescent="0.2">
      <c r="A54" s="303">
        <v>48</v>
      </c>
      <c r="B54" s="264" t="s">
        <v>889</v>
      </c>
      <c r="C54" s="65" t="s">
        <v>842</v>
      </c>
      <c r="D54" s="38">
        <v>56304</v>
      </c>
      <c r="E54" s="77">
        <v>63116015</v>
      </c>
      <c r="F54" s="36" t="s">
        <v>892</v>
      </c>
      <c r="G54" s="80" t="s">
        <v>252</v>
      </c>
      <c r="H54" s="30">
        <v>21</v>
      </c>
      <c r="I54" s="31">
        <v>13640</v>
      </c>
      <c r="J54" s="221">
        <f t="shared" si="5"/>
        <v>1954</v>
      </c>
      <c r="K54" s="184"/>
      <c r="L54" s="186"/>
      <c r="M54" s="186">
        <v>1954</v>
      </c>
      <c r="N54" s="186"/>
      <c r="O54" s="186"/>
      <c r="P54" s="292" t="s">
        <v>253</v>
      </c>
    </row>
    <row r="55" spans="1:16" x14ac:dyDescent="0.2">
      <c r="A55" s="303">
        <v>49</v>
      </c>
      <c r="B55" s="264" t="s">
        <v>891</v>
      </c>
      <c r="C55" s="65" t="s">
        <v>780</v>
      </c>
      <c r="D55" s="38">
        <v>56311</v>
      </c>
      <c r="E55" s="77">
        <v>63116015</v>
      </c>
      <c r="F55" s="36" t="s">
        <v>892</v>
      </c>
      <c r="G55" s="80" t="s">
        <v>252</v>
      </c>
      <c r="H55" s="30">
        <v>21</v>
      </c>
      <c r="I55" s="31">
        <v>13640</v>
      </c>
      <c r="J55" s="221">
        <f t="shared" si="5"/>
        <v>3515</v>
      </c>
      <c r="K55" s="184"/>
      <c r="L55" s="186"/>
      <c r="M55" s="186">
        <v>3515</v>
      </c>
      <c r="N55" s="186"/>
      <c r="O55" s="186"/>
      <c r="P55" s="292" t="s">
        <v>253</v>
      </c>
    </row>
    <row r="56" spans="1:16" x14ac:dyDescent="0.2">
      <c r="A56" s="303">
        <v>50</v>
      </c>
      <c r="B56" s="269" t="s">
        <v>901</v>
      </c>
      <c r="C56" s="32" t="s">
        <v>842</v>
      </c>
      <c r="D56" s="38">
        <v>56700</v>
      </c>
      <c r="E56" s="77">
        <v>63116015</v>
      </c>
      <c r="F56" s="36" t="s">
        <v>892</v>
      </c>
      <c r="G56" s="74" t="s">
        <v>621</v>
      </c>
      <c r="H56" s="45">
        <v>10</v>
      </c>
      <c r="I56" s="48">
        <v>21200</v>
      </c>
      <c r="J56" s="220">
        <f t="shared" si="5"/>
        <v>300</v>
      </c>
      <c r="K56" s="184"/>
      <c r="L56" s="182"/>
      <c r="M56" s="185"/>
      <c r="N56" s="186">
        <v>300</v>
      </c>
      <c r="O56" s="186"/>
      <c r="P56" s="106" t="s">
        <v>900</v>
      </c>
    </row>
    <row r="57" spans="1:16" x14ac:dyDescent="0.2">
      <c r="A57" s="303">
        <v>51</v>
      </c>
      <c r="B57" s="269" t="s">
        <v>903</v>
      </c>
      <c r="C57" s="32" t="s">
        <v>377</v>
      </c>
      <c r="D57" s="38">
        <v>56849</v>
      </c>
      <c r="E57" s="77">
        <v>63116015</v>
      </c>
      <c r="F57" s="36" t="s">
        <v>892</v>
      </c>
      <c r="G57" s="74" t="s">
        <v>621</v>
      </c>
      <c r="H57" s="45">
        <v>21</v>
      </c>
      <c r="I57" s="48">
        <v>21200</v>
      </c>
      <c r="J57" s="220">
        <f t="shared" ref="J57:J124" si="6">SUM(K57+L57+M57+N57+O57)</f>
        <v>400</v>
      </c>
      <c r="K57" s="184"/>
      <c r="L57" s="182"/>
      <c r="M57" s="185"/>
      <c r="N57" s="186">
        <v>400</v>
      </c>
      <c r="O57" s="186"/>
      <c r="P57" s="106" t="s">
        <v>902</v>
      </c>
    </row>
    <row r="58" spans="1:16" x14ac:dyDescent="0.2">
      <c r="A58" s="303">
        <v>52</v>
      </c>
      <c r="B58" s="269" t="s">
        <v>906</v>
      </c>
      <c r="C58" s="32" t="s">
        <v>603</v>
      </c>
      <c r="D58" s="38">
        <v>56878</v>
      </c>
      <c r="E58" s="77">
        <v>63116015</v>
      </c>
      <c r="F58" s="36" t="s">
        <v>892</v>
      </c>
      <c r="G58" s="74" t="s">
        <v>357</v>
      </c>
      <c r="H58" s="45">
        <v>10</v>
      </c>
      <c r="I58" s="48">
        <v>13610</v>
      </c>
      <c r="J58" s="220">
        <f t="shared" si="6"/>
        <v>4500</v>
      </c>
      <c r="K58" s="184"/>
      <c r="L58" s="182"/>
      <c r="M58" s="185">
        <v>4500</v>
      </c>
      <c r="N58" s="186"/>
      <c r="O58" s="186"/>
      <c r="P58" s="106" t="s">
        <v>358</v>
      </c>
    </row>
    <row r="59" spans="1:16" x14ac:dyDescent="0.2">
      <c r="A59" s="303">
        <v>53</v>
      </c>
      <c r="B59" s="269" t="s">
        <v>927</v>
      </c>
      <c r="C59" s="32" t="s">
        <v>897</v>
      </c>
      <c r="D59" s="38">
        <v>57332</v>
      </c>
      <c r="E59" s="77">
        <v>63116015</v>
      </c>
      <c r="F59" s="36" t="s">
        <v>914</v>
      </c>
      <c r="G59" s="74" t="s">
        <v>621</v>
      </c>
      <c r="H59" s="45">
        <v>10</v>
      </c>
      <c r="I59" s="48">
        <v>21200</v>
      </c>
      <c r="J59" s="220">
        <f t="shared" si="6"/>
        <v>500</v>
      </c>
      <c r="K59" s="184"/>
      <c r="L59" s="182"/>
      <c r="M59" s="185"/>
      <c r="N59" s="186">
        <v>500</v>
      </c>
      <c r="O59" s="186"/>
      <c r="P59" s="106" t="s">
        <v>928</v>
      </c>
    </row>
    <row r="60" spans="1:16" x14ac:dyDescent="0.2">
      <c r="A60" s="303">
        <v>54</v>
      </c>
      <c r="B60" s="269" t="s">
        <v>500</v>
      </c>
      <c r="C60" s="32" t="s">
        <v>492</v>
      </c>
      <c r="D60" s="38">
        <v>57353</v>
      </c>
      <c r="E60" s="77">
        <v>63116015</v>
      </c>
      <c r="F60" s="36" t="s">
        <v>914</v>
      </c>
      <c r="G60" s="74" t="s">
        <v>136</v>
      </c>
      <c r="H60" s="45">
        <v>21</v>
      </c>
      <c r="I60" s="48">
        <v>13445</v>
      </c>
      <c r="J60" s="220">
        <f t="shared" si="6"/>
        <v>362.8</v>
      </c>
      <c r="K60" s="184"/>
      <c r="L60" s="182"/>
      <c r="M60" s="185">
        <v>362.8</v>
      </c>
      <c r="N60" s="186"/>
      <c r="O60" s="186"/>
      <c r="P60" s="106" t="s">
        <v>501</v>
      </c>
    </row>
    <row r="61" spans="1:16" x14ac:dyDescent="0.2">
      <c r="A61" s="303">
        <v>55</v>
      </c>
      <c r="B61" s="269" t="s">
        <v>506</v>
      </c>
      <c r="C61" s="32" t="s">
        <v>507</v>
      </c>
      <c r="D61" s="38">
        <v>57375</v>
      </c>
      <c r="E61" s="77">
        <v>63116015</v>
      </c>
      <c r="F61" s="36" t="s">
        <v>914</v>
      </c>
      <c r="G61" s="74" t="s">
        <v>136</v>
      </c>
      <c r="H61" s="45">
        <v>21</v>
      </c>
      <c r="I61" s="48">
        <v>13445</v>
      </c>
      <c r="J61" s="220">
        <f t="shared" si="6"/>
        <v>570</v>
      </c>
      <c r="K61" s="184"/>
      <c r="L61" s="182"/>
      <c r="M61" s="185">
        <v>570</v>
      </c>
      <c r="N61" s="186"/>
      <c r="O61" s="186"/>
      <c r="P61" s="106" t="s">
        <v>505</v>
      </c>
    </row>
    <row r="62" spans="1:16" x14ac:dyDescent="0.2">
      <c r="A62" s="303">
        <v>56</v>
      </c>
      <c r="B62" s="269" t="s">
        <v>929</v>
      </c>
      <c r="C62" s="32" t="s">
        <v>930</v>
      </c>
      <c r="D62" s="38">
        <v>57403</v>
      </c>
      <c r="E62" s="77">
        <v>63116015</v>
      </c>
      <c r="F62" s="36" t="s">
        <v>1007</v>
      </c>
      <c r="G62" s="74" t="s">
        <v>931</v>
      </c>
      <c r="H62" s="45">
        <v>21</v>
      </c>
      <c r="I62" s="48">
        <v>13143</v>
      </c>
      <c r="J62" s="220">
        <f t="shared" si="6"/>
        <v>557</v>
      </c>
      <c r="K62" s="184"/>
      <c r="L62" s="182"/>
      <c r="M62" s="185">
        <v>557</v>
      </c>
      <c r="N62" s="186"/>
      <c r="O62" s="186"/>
      <c r="P62" s="106" t="s">
        <v>932</v>
      </c>
    </row>
    <row r="63" spans="1:16" x14ac:dyDescent="0.2">
      <c r="A63" s="303">
        <v>57</v>
      </c>
      <c r="B63" s="269" t="s">
        <v>942</v>
      </c>
      <c r="C63" s="32" t="s">
        <v>943</v>
      </c>
      <c r="D63" s="38">
        <v>57669</v>
      </c>
      <c r="E63" s="77">
        <v>63116015</v>
      </c>
      <c r="F63" s="35" t="s">
        <v>914</v>
      </c>
      <c r="G63" s="80" t="s">
        <v>217</v>
      </c>
      <c r="H63" s="30">
        <v>10</v>
      </c>
      <c r="I63" s="31">
        <v>14310</v>
      </c>
      <c r="J63" s="220">
        <f t="shared" si="6"/>
        <v>341.3</v>
      </c>
      <c r="K63" s="316"/>
      <c r="L63" s="182"/>
      <c r="M63" s="182">
        <v>341.3</v>
      </c>
      <c r="N63" s="182"/>
      <c r="O63" s="182"/>
      <c r="P63" s="343" t="s">
        <v>935</v>
      </c>
    </row>
    <row r="64" spans="1:16" x14ac:dyDescent="0.2">
      <c r="A64" s="303">
        <v>58</v>
      </c>
      <c r="B64" s="269" t="s">
        <v>944</v>
      </c>
      <c r="C64" s="32" t="s">
        <v>150</v>
      </c>
      <c r="D64" s="38">
        <v>57769</v>
      </c>
      <c r="E64" s="77">
        <v>63116015</v>
      </c>
      <c r="F64" s="35" t="s">
        <v>914</v>
      </c>
      <c r="G64" s="80" t="s">
        <v>217</v>
      </c>
      <c r="H64" s="30">
        <v>10</v>
      </c>
      <c r="I64" s="31">
        <v>14310</v>
      </c>
      <c r="J64" s="220">
        <f t="shared" si="6"/>
        <v>332</v>
      </c>
      <c r="K64" s="378"/>
      <c r="L64" s="182"/>
      <c r="M64" s="185">
        <v>332</v>
      </c>
      <c r="N64" s="186"/>
      <c r="O64" s="186"/>
      <c r="P64" s="343" t="s">
        <v>935</v>
      </c>
    </row>
    <row r="65" spans="1:16" x14ac:dyDescent="0.2">
      <c r="A65" s="303">
        <v>59</v>
      </c>
      <c r="B65" s="269" t="s">
        <v>952</v>
      </c>
      <c r="C65" s="32" t="s">
        <v>135</v>
      </c>
      <c r="D65" s="38">
        <v>60680</v>
      </c>
      <c r="E65" s="77">
        <v>63116015</v>
      </c>
      <c r="F65" s="35" t="s">
        <v>914</v>
      </c>
      <c r="G65" s="74" t="s">
        <v>621</v>
      </c>
      <c r="H65" s="45">
        <v>21</v>
      </c>
      <c r="I65" s="48">
        <v>21200</v>
      </c>
      <c r="J65" s="220">
        <f t="shared" ref="J65" si="7">SUM(K65+L65+M65+N65+O65)</f>
        <v>500</v>
      </c>
      <c r="K65" s="184"/>
      <c r="L65" s="182"/>
      <c r="M65" s="185"/>
      <c r="N65" s="186">
        <v>500</v>
      </c>
      <c r="O65" s="186"/>
      <c r="P65" s="343" t="s">
        <v>950</v>
      </c>
    </row>
    <row r="66" spans="1:16" x14ac:dyDescent="0.2">
      <c r="A66" s="303">
        <v>60</v>
      </c>
      <c r="B66" s="269" t="s">
        <v>953</v>
      </c>
      <c r="C66" s="32" t="s">
        <v>416</v>
      </c>
      <c r="D66" s="38">
        <v>60698</v>
      </c>
      <c r="E66" s="77">
        <v>63116015</v>
      </c>
      <c r="F66" s="35" t="s">
        <v>914</v>
      </c>
      <c r="G66" s="74" t="s">
        <v>621</v>
      </c>
      <c r="H66" s="45">
        <v>21</v>
      </c>
      <c r="I66" s="48">
        <v>21200</v>
      </c>
      <c r="J66" s="220">
        <f t="shared" si="6"/>
        <v>400</v>
      </c>
      <c r="K66" s="378"/>
      <c r="L66" s="182"/>
      <c r="M66" s="185"/>
      <c r="N66" s="186">
        <v>400</v>
      </c>
      <c r="O66" s="186"/>
      <c r="P66" s="343" t="s">
        <v>951</v>
      </c>
    </row>
    <row r="67" spans="1:16" x14ac:dyDescent="0.2">
      <c r="A67" s="303">
        <v>61</v>
      </c>
      <c r="B67" s="265" t="s">
        <v>972</v>
      </c>
      <c r="C67" s="265" t="s">
        <v>678</v>
      </c>
      <c r="D67" s="78">
        <v>61166</v>
      </c>
      <c r="E67" s="77">
        <v>63116015</v>
      </c>
      <c r="F67" s="431" t="s">
        <v>1007</v>
      </c>
      <c r="G67" s="74" t="s">
        <v>760</v>
      </c>
      <c r="H67" s="45">
        <v>10</v>
      </c>
      <c r="I67" s="48">
        <v>22298</v>
      </c>
      <c r="J67" s="220">
        <f t="shared" si="6"/>
        <v>200</v>
      </c>
      <c r="K67" s="337"/>
      <c r="L67" s="337"/>
      <c r="M67" s="185"/>
      <c r="N67" s="186">
        <v>200</v>
      </c>
      <c r="O67" s="189"/>
      <c r="P67" s="429" t="s">
        <v>973</v>
      </c>
    </row>
    <row r="68" spans="1:16" x14ac:dyDescent="0.2">
      <c r="A68" s="303">
        <v>62</v>
      </c>
      <c r="B68" s="265" t="s">
        <v>974</v>
      </c>
      <c r="C68" s="265" t="s">
        <v>472</v>
      </c>
      <c r="D68" s="78">
        <v>61196</v>
      </c>
      <c r="E68" s="77">
        <v>63116015</v>
      </c>
      <c r="F68" s="431" t="s">
        <v>1007</v>
      </c>
      <c r="G68" s="74" t="s">
        <v>760</v>
      </c>
      <c r="H68" s="45">
        <v>10</v>
      </c>
      <c r="I68" s="48">
        <v>22298</v>
      </c>
      <c r="J68" s="220">
        <f t="shared" si="6"/>
        <v>200</v>
      </c>
      <c r="K68" s="337"/>
      <c r="L68" s="337"/>
      <c r="M68" s="185"/>
      <c r="N68" s="186">
        <v>200</v>
      </c>
      <c r="O68" s="189"/>
      <c r="P68" s="429" t="s">
        <v>979</v>
      </c>
    </row>
    <row r="69" spans="1:16" x14ac:dyDescent="0.2">
      <c r="A69" s="303">
        <v>63</v>
      </c>
      <c r="B69" s="265" t="s">
        <v>975</v>
      </c>
      <c r="C69" s="265" t="s">
        <v>670</v>
      </c>
      <c r="D69" s="78">
        <v>61217</v>
      </c>
      <c r="E69" s="77">
        <v>63116015</v>
      </c>
      <c r="F69" s="431" t="s">
        <v>1007</v>
      </c>
      <c r="G69" s="74" t="s">
        <v>760</v>
      </c>
      <c r="H69" s="45">
        <v>10</v>
      </c>
      <c r="I69" s="48">
        <v>22298</v>
      </c>
      <c r="J69" s="220">
        <f t="shared" si="6"/>
        <v>200</v>
      </c>
      <c r="K69" s="337"/>
      <c r="L69" s="337"/>
      <c r="M69" s="185"/>
      <c r="N69" s="186">
        <v>200</v>
      </c>
      <c r="O69" s="189"/>
      <c r="P69" s="429" t="s">
        <v>976</v>
      </c>
    </row>
    <row r="70" spans="1:16" x14ac:dyDescent="0.2">
      <c r="A70" s="303">
        <v>64</v>
      </c>
      <c r="B70" s="265" t="s">
        <v>977</v>
      </c>
      <c r="C70" s="265" t="s">
        <v>670</v>
      </c>
      <c r="D70" s="78">
        <v>61235</v>
      </c>
      <c r="E70" s="77">
        <v>63116015</v>
      </c>
      <c r="F70" s="431" t="s">
        <v>1007</v>
      </c>
      <c r="G70" s="74" t="s">
        <v>760</v>
      </c>
      <c r="H70" s="45">
        <v>10</v>
      </c>
      <c r="I70" s="48">
        <v>22298</v>
      </c>
      <c r="J70" s="220">
        <f t="shared" si="6"/>
        <v>200</v>
      </c>
      <c r="K70" s="337"/>
      <c r="L70" s="337"/>
      <c r="M70" s="185"/>
      <c r="N70" s="186">
        <v>200</v>
      </c>
      <c r="O70" s="189"/>
      <c r="P70" s="429" t="s">
        <v>978</v>
      </c>
    </row>
    <row r="71" spans="1:16" x14ac:dyDescent="0.2">
      <c r="A71" s="303">
        <v>65</v>
      </c>
      <c r="B71" s="265" t="s">
        <v>980</v>
      </c>
      <c r="C71" s="265" t="s">
        <v>670</v>
      </c>
      <c r="D71" s="78">
        <v>61247</v>
      </c>
      <c r="E71" s="77">
        <v>63116015</v>
      </c>
      <c r="F71" s="431" t="s">
        <v>1007</v>
      </c>
      <c r="G71" s="74" t="s">
        <v>760</v>
      </c>
      <c r="H71" s="45">
        <v>10</v>
      </c>
      <c r="I71" s="48">
        <v>22298</v>
      </c>
      <c r="J71" s="220">
        <f t="shared" si="6"/>
        <v>200</v>
      </c>
      <c r="K71" s="337"/>
      <c r="L71" s="337"/>
      <c r="M71" s="185"/>
      <c r="N71" s="186">
        <v>200</v>
      </c>
      <c r="O71" s="189"/>
      <c r="P71" s="429" t="s">
        <v>981</v>
      </c>
    </row>
    <row r="72" spans="1:16" x14ac:dyDescent="0.2">
      <c r="A72" s="303">
        <v>96</v>
      </c>
      <c r="B72" s="265" t="s">
        <v>983</v>
      </c>
      <c r="C72" s="265" t="s">
        <v>670</v>
      </c>
      <c r="D72" s="78">
        <v>61262</v>
      </c>
      <c r="E72" s="77">
        <v>63116015</v>
      </c>
      <c r="F72" s="431" t="s">
        <v>1007</v>
      </c>
      <c r="G72" s="74" t="s">
        <v>760</v>
      </c>
      <c r="H72" s="45">
        <v>10</v>
      </c>
      <c r="I72" s="48">
        <v>22298</v>
      </c>
      <c r="J72" s="220">
        <f t="shared" si="6"/>
        <v>200</v>
      </c>
      <c r="K72" s="337"/>
      <c r="L72" s="337"/>
      <c r="M72" s="185"/>
      <c r="N72" s="186">
        <v>200</v>
      </c>
      <c r="O72" s="189"/>
      <c r="P72" s="429" t="s">
        <v>982</v>
      </c>
    </row>
    <row r="73" spans="1:16" x14ac:dyDescent="0.2">
      <c r="A73" s="303">
        <v>97</v>
      </c>
      <c r="B73" s="265" t="s">
        <v>984</v>
      </c>
      <c r="C73" s="265" t="s">
        <v>670</v>
      </c>
      <c r="D73" s="78">
        <v>61277</v>
      </c>
      <c r="E73" s="77">
        <v>63116015</v>
      </c>
      <c r="F73" s="431" t="s">
        <v>1007</v>
      </c>
      <c r="G73" s="74" t="s">
        <v>760</v>
      </c>
      <c r="H73" s="45">
        <v>10</v>
      </c>
      <c r="I73" s="48">
        <v>22298</v>
      </c>
      <c r="J73" s="220">
        <f t="shared" si="6"/>
        <v>200</v>
      </c>
      <c r="K73" s="337"/>
      <c r="L73" s="337"/>
      <c r="M73" s="185"/>
      <c r="N73" s="186">
        <v>200</v>
      </c>
      <c r="O73" s="189"/>
      <c r="P73" s="429" t="s">
        <v>985</v>
      </c>
    </row>
    <row r="74" spans="1:16" x14ac:dyDescent="0.2">
      <c r="A74" s="303">
        <v>98</v>
      </c>
      <c r="B74" s="265" t="s">
        <v>986</v>
      </c>
      <c r="C74" s="265" t="s">
        <v>754</v>
      </c>
      <c r="D74" s="78">
        <v>61300</v>
      </c>
      <c r="E74" s="77">
        <v>63116015</v>
      </c>
      <c r="F74" s="431" t="s">
        <v>1007</v>
      </c>
      <c r="G74" s="74" t="s">
        <v>760</v>
      </c>
      <c r="H74" s="45">
        <v>10</v>
      </c>
      <c r="I74" s="48">
        <v>22298</v>
      </c>
      <c r="J74" s="220">
        <f t="shared" si="6"/>
        <v>200</v>
      </c>
      <c r="K74" s="337"/>
      <c r="L74" s="337"/>
      <c r="M74" s="185"/>
      <c r="N74" s="186">
        <v>200</v>
      </c>
      <c r="O74" s="189"/>
      <c r="P74" s="429" t="s">
        <v>987</v>
      </c>
    </row>
    <row r="75" spans="1:16" x14ac:dyDescent="0.2">
      <c r="A75" s="303">
        <v>99</v>
      </c>
      <c r="B75" s="265" t="s">
        <v>988</v>
      </c>
      <c r="C75" s="265" t="s">
        <v>670</v>
      </c>
      <c r="D75" s="78">
        <v>61315</v>
      </c>
      <c r="E75" s="77">
        <v>63116015</v>
      </c>
      <c r="F75" s="431" t="s">
        <v>1007</v>
      </c>
      <c r="G75" s="74" t="s">
        <v>760</v>
      </c>
      <c r="H75" s="45">
        <v>10</v>
      </c>
      <c r="I75" s="48">
        <v>22298</v>
      </c>
      <c r="J75" s="220">
        <f t="shared" si="6"/>
        <v>200</v>
      </c>
      <c r="K75" s="337"/>
      <c r="L75" s="337"/>
      <c r="M75" s="185"/>
      <c r="N75" s="186">
        <v>200</v>
      </c>
      <c r="O75" s="189"/>
      <c r="P75" s="429" t="s">
        <v>989</v>
      </c>
    </row>
    <row r="76" spans="1:16" x14ac:dyDescent="0.2">
      <c r="A76" s="303">
        <v>100</v>
      </c>
      <c r="B76" s="265" t="s">
        <v>991</v>
      </c>
      <c r="C76" s="265" t="s">
        <v>992</v>
      </c>
      <c r="D76" s="78">
        <v>61340</v>
      </c>
      <c r="E76" s="77">
        <v>63116015</v>
      </c>
      <c r="F76" s="431" t="s">
        <v>1007</v>
      </c>
      <c r="G76" s="74" t="s">
        <v>760</v>
      </c>
      <c r="H76" s="45">
        <v>10</v>
      </c>
      <c r="I76" s="48">
        <v>22298</v>
      </c>
      <c r="J76" s="220">
        <f t="shared" si="6"/>
        <v>200</v>
      </c>
      <c r="K76" s="337"/>
      <c r="L76" s="337"/>
      <c r="M76" s="185"/>
      <c r="N76" s="186">
        <v>200</v>
      </c>
      <c r="O76" s="189"/>
      <c r="P76" s="429" t="s">
        <v>990</v>
      </c>
    </row>
    <row r="77" spans="1:16" x14ac:dyDescent="0.2">
      <c r="A77" s="303">
        <v>101</v>
      </c>
      <c r="B77" s="265" t="s">
        <v>994</v>
      </c>
      <c r="C77" s="265" t="s">
        <v>678</v>
      </c>
      <c r="D77" s="78">
        <v>61356</v>
      </c>
      <c r="E77" s="77">
        <v>63116015</v>
      </c>
      <c r="F77" s="431" t="s">
        <v>1007</v>
      </c>
      <c r="G77" s="74" t="s">
        <v>760</v>
      </c>
      <c r="H77" s="45">
        <v>10</v>
      </c>
      <c r="I77" s="48">
        <v>22298</v>
      </c>
      <c r="J77" s="220">
        <f t="shared" si="6"/>
        <v>200</v>
      </c>
      <c r="K77" s="337"/>
      <c r="L77" s="337"/>
      <c r="M77" s="185"/>
      <c r="N77" s="186">
        <v>200</v>
      </c>
      <c r="O77" s="189"/>
      <c r="P77" s="429" t="s">
        <v>993</v>
      </c>
    </row>
    <row r="78" spans="1:16" x14ac:dyDescent="0.2">
      <c r="A78" s="303">
        <v>102</v>
      </c>
      <c r="B78" s="265" t="s">
        <v>995</v>
      </c>
      <c r="C78" s="265" t="s">
        <v>670</v>
      </c>
      <c r="D78" s="78">
        <v>61378</v>
      </c>
      <c r="E78" s="77">
        <v>63116015</v>
      </c>
      <c r="F78" s="431" t="s">
        <v>1007</v>
      </c>
      <c r="G78" s="74" t="s">
        <v>760</v>
      </c>
      <c r="H78" s="45">
        <v>10</v>
      </c>
      <c r="I78" s="48">
        <v>22298</v>
      </c>
      <c r="J78" s="220">
        <f t="shared" si="6"/>
        <v>200</v>
      </c>
      <c r="K78" s="337"/>
      <c r="L78" s="337"/>
      <c r="M78" s="185"/>
      <c r="N78" s="186">
        <v>200</v>
      </c>
      <c r="O78" s="189"/>
      <c r="P78" s="429" t="s">
        <v>996</v>
      </c>
    </row>
    <row r="79" spans="1:16" x14ac:dyDescent="0.2">
      <c r="A79" s="303">
        <v>103</v>
      </c>
      <c r="B79" s="265" t="s">
        <v>997</v>
      </c>
      <c r="C79" s="265" t="s">
        <v>670</v>
      </c>
      <c r="D79" s="78">
        <v>61406</v>
      </c>
      <c r="E79" s="77">
        <v>63116015</v>
      </c>
      <c r="F79" s="431" t="s">
        <v>1007</v>
      </c>
      <c r="G79" s="74" t="s">
        <v>760</v>
      </c>
      <c r="H79" s="45">
        <v>10</v>
      </c>
      <c r="I79" s="48">
        <v>22298</v>
      </c>
      <c r="J79" s="220">
        <f t="shared" si="6"/>
        <v>200</v>
      </c>
      <c r="K79" s="337"/>
      <c r="L79" s="337"/>
      <c r="M79" s="185"/>
      <c r="N79" s="186">
        <v>200</v>
      </c>
      <c r="O79" s="189"/>
      <c r="P79" s="429" t="s">
        <v>998</v>
      </c>
    </row>
    <row r="80" spans="1:16" x14ac:dyDescent="0.2">
      <c r="A80" s="303">
        <v>104</v>
      </c>
      <c r="B80" s="265" t="s">
        <v>1002</v>
      </c>
      <c r="C80" s="265" t="s">
        <v>670</v>
      </c>
      <c r="D80" s="78">
        <v>61451</v>
      </c>
      <c r="E80" s="77">
        <v>63116015</v>
      </c>
      <c r="F80" s="431" t="s">
        <v>1007</v>
      </c>
      <c r="G80" s="74" t="s">
        <v>760</v>
      </c>
      <c r="H80" s="45">
        <v>10</v>
      </c>
      <c r="I80" s="48">
        <v>22298</v>
      </c>
      <c r="J80" s="220">
        <f t="shared" si="6"/>
        <v>200</v>
      </c>
      <c r="K80" s="337"/>
      <c r="L80" s="337"/>
      <c r="M80" s="185"/>
      <c r="N80" s="186">
        <v>200</v>
      </c>
      <c r="O80" s="189"/>
      <c r="P80" s="429" t="s">
        <v>999</v>
      </c>
    </row>
    <row r="81" spans="1:16" x14ac:dyDescent="0.2">
      <c r="A81" s="303">
        <v>105</v>
      </c>
      <c r="B81" s="265" t="s">
        <v>1003</v>
      </c>
      <c r="C81" s="265" t="s">
        <v>746</v>
      </c>
      <c r="D81" s="78">
        <v>61463</v>
      </c>
      <c r="E81" s="77">
        <v>63116015</v>
      </c>
      <c r="F81" s="431" t="s">
        <v>1007</v>
      </c>
      <c r="G81" s="74" t="s">
        <v>760</v>
      </c>
      <c r="H81" s="45">
        <v>10</v>
      </c>
      <c r="I81" s="48">
        <v>22298</v>
      </c>
      <c r="J81" s="220">
        <f t="shared" ref="J81" si="8">SUM(K81+L81+M81+N81+O81)</f>
        <v>200</v>
      </c>
      <c r="K81" s="337"/>
      <c r="L81" s="337"/>
      <c r="M81" s="185"/>
      <c r="N81" s="186">
        <v>200</v>
      </c>
      <c r="O81" s="189"/>
      <c r="P81" s="429" t="s">
        <v>1000</v>
      </c>
    </row>
    <row r="82" spans="1:16" x14ac:dyDescent="0.2">
      <c r="A82" s="303">
        <v>106</v>
      </c>
      <c r="B82" s="265" t="s">
        <v>1004</v>
      </c>
      <c r="C82" s="265" t="s">
        <v>1005</v>
      </c>
      <c r="D82" s="78">
        <v>61475</v>
      </c>
      <c r="E82" s="77">
        <v>63116015</v>
      </c>
      <c r="F82" s="22" t="s">
        <v>1007</v>
      </c>
      <c r="G82" s="74" t="s">
        <v>760</v>
      </c>
      <c r="H82" s="45">
        <v>10</v>
      </c>
      <c r="I82" s="48">
        <v>22298</v>
      </c>
      <c r="J82" s="220">
        <f t="shared" si="6"/>
        <v>125</v>
      </c>
      <c r="K82" s="337"/>
      <c r="L82" s="337"/>
      <c r="M82" s="185"/>
      <c r="N82" s="186">
        <v>125</v>
      </c>
      <c r="O82" s="189"/>
      <c r="P82" s="429" t="s">
        <v>1001</v>
      </c>
    </row>
    <row r="83" spans="1:16" x14ac:dyDescent="0.2">
      <c r="A83" s="303">
        <v>107</v>
      </c>
      <c r="B83" s="265" t="s">
        <v>929</v>
      </c>
      <c r="C83" s="265" t="s">
        <v>1012</v>
      </c>
      <c r="D83" s="78">
        <v>61526</v>
      </c>
      <c r="E83" s="77">
        <v>63116015</v>
      </c>
      <c r="F83" s="431" t="s">
        <v>1007</v>
      </c>
      <c r="G83" s="74" t="s">
        <v>1010</v>
      </c>
      <c r="H83" s="45">
        <v>21</v>
      </c>
      <c r="I83" s="48">
        <v>13143</v>
      </c>
      <c r="J83" s="220">
        <f t="shared" si="6"/>
        <v>234</v>
      </c>
      <c r="K83" s="337"/>
      <c r="L83" s="337"/>
      <c r="M83" s="185">
        <v>234</v>
      </c>
      <c r="N83" s="186"/>
      <c r="O83" s="189"/>
      <c r="P83" s="429" t="s">
        <v>932</v>
      </c>
    </row>
    <row r="84" spans="1:16" x14ac:dyDescent="0.2">
      <c r="A84" s="303">
        <v>108</v>
      </c>
      <c r="B84" s="265" t="s">
        <v>929</v>
      </c>
      <c r="C84" s="265" t="s">
        <v>1011</v>
      </c>
      <c r="D84" s="78">
        <v>62096</v>
      </c>
      <c r="E84" s="77">
        <v>63116015</v>
      </c>
      <c r="F84" s="431" t="s">
        <v>1007</v>
      </c>
      <c r="G84" s="74" t="s">
        <v>1010</v>
      </c>
      <c r="H84" s="45">
        <v>21</v>
      </c>
      <c r="I84" s="48">
        <v>13143</v>
      </c>
      <c r="J84" s="220">
        <f t="shared" si="6"/>
        <v>78</v>
      </c>
      <c r="K84" s="337"/>
      <c r="L84" s="337"/>
      <c r="M84" s="185">
        <v>78</v>
      </c>
      <c r="N84" s="186"/>
      <c r="O84" s="189"/>
      <c r="P84" s="429" t="s">
        <v>932</v>
      </c>
    </row>
    <row r="85" spans="1:16" x14ac:dyDescent="0.2">
      <c r="A85" s="303">
        <v>109</v>
      </c>
      <c r="B85" s="265" t="s">
        <v>1126</v>
      </c>
      <c r="C85" s="265" t="s">
        <v>536</v>
      </c>
      <c r="D85" s="78">
        <v>63588</v>
      </c>
      <c r="E85" s="77">
        <v>63116015</v>
      </c>
      <c r="F85" s="431" t="s">
        <v>1118</v>
      </c>
      <c r="G85" s="74" t="s">
        <v>760</v>
      </c>
      <c r="H85" s="45">
        <v>10</v>
      </c>
      <c r="I85" s="48">
        <v>22298</v>
      </c>
      <c r="J85" s="220">
        <f t="shared" si="6"/>
        <v>200</v>
      </c>
      <c r="K85" s="337"/>
      <c r="L85" s="337"/>
      <c r="M85" s="185"/>
      <c r="N85" s="186">
        <v>200</v>
      </c>
      <c r="O85" s="189"/>
      <c r="P85" s="429" t="s">
        <v>1125</v>
      </c>
    </row>
    <row r="86" spans="1:16" x14ac:dyDescent="0.2">
      <c r="A86" s="303">
        <v>110</v>
      </c>
      <c r="B86" s="265" t="s">
        <v>1127</v>
      </c>
      <c r="C86" s="265" t="s">
        <v>493</v>
      </c>
      <c r="D86" s="78">
        <v>63593</v>
      </c>
      <c r="E86" s="77">
        <v>63116015</v>
      </c>
      <c r="F86" s="431" t="s">
        <v>1118</v>
      </c>
      <c r="G86" s="74" t="s">
        <v>760</v>
      </c>
      <c r="H86" s="45">
        <v>10</v>
      </c>
      <c r="I86" s="48">
        <v>22298</v>
      </c>
      <c r="J86" s="220">
        <f t="shared" si="6"/>
        <v>200</v>
      </c>
      <c r="K86" s="337"/>
      <c r="L86" s="337"/>
      <c r="M86" s="185"/>
      <c r="N86" s="186">
        <v>200</v>
      </c>
      <c r="O86" s="189"/>
      <c r="P86" s="429" t="s">
        <v>1128</v>
      </c>
    </row>
    <row r="87" spans="1:16" x14ac:dyDescent="0.2">
      <c r="A87" s="303">
        <v>111</v>
      </c>
      <c r="B87" s="265" t="s">
        <v>1129</v>
      </c>
      <c r="C87" s="265" t="s">
        <v>493</v>
      </c>
      <c r="D87" s="78">
        <v>63607</v>
      </c>
      <c r="E87" s="77">
        <v>63116015</v>
      </c>
      <c r="F87" s="431" t="s">
        <v>1118</v>
      </c>
      <c r="G87" s="74" t="s">
        <v>760</v>
      </c>
      <c r="H87" s="45">
        <v>10</v>
      </c>
      <c r="I87" s="48">
        <v>22298</v>
      </c>
      <c r="J87" s="220">
        <f t="shared" si="6"/>
        <v>200</v>
      </c>
      <c r="K87" s="337"/>
      <c r="L87" s="337"/>
      <c r="M87" s="185"/>
      <c r="N87" s="186">
        <v>200</v>
      </c>
      <c r="O87" s="189"/>
      <c r="P87" s="429" t="s">
        <v>1128</v>
      </c>
    </row>
    <row r="88" spans="1:16" x14ac:dyDescent="0.2">
      <c r="A88" s="303">
        <v>112</v>
      </c>
      <c r="B88" s="265" t="s">
        <v>1139</v>
      </c>
      <c r="C88" s="265" t="s">
        <v>826</v>
      </c>
      <c r="D88" s="78">
        <v>63688</v>
      </c>
      <c r="E88" s="77">
        <v>63116015</v>
      </c>
      <c r="F88" s="22" t="s">
        <v>416</v>
      </c>
      <c r="G88" s="74" t="s">
        <v>760</v>
      </c>
      <c r="H88" s="45">
        <v>10</v>
      </c>
      <c r="I88" s="48">
        <v>22298</v>
      </c>
      <c r="J88" s="220">
        <f t="shared" si="6"/>
        <v>200</v>
      </c>
      <c r="K88" s="337"/>
      <c r="L88" s="337"/>
      <c r="M88" s="185"/>
      <c r="N88" s="186">
        <v>200</v>
      </c>
      <c r="O88" s="189"/>
      <c r="P88" s="429" t="s">
        <v>1138</v>
      </c>
    </row>
    <row r="89" spans="1:16" x14ac:dyDescent="0.2">
      <c r="A89" s="303">
        <v>113</v>
      </c>
      <c r="B89" s="265" t="s">
        <v>1147</v>
      </c>
      <c r="C89" s="265" t="s">
        <v>1148</v>
      </c>
      <c r="D89" s="78">
        <v>67634</v>
      </c>
      <c r="E89" s="77">
        <v>63116015</v>
      </c>
      <c r="F89" s="431" t="s">
        <v>1146</v>
      </c>
      <c r="G89" s="74" t="s">
        <v>1149</v>
      </c>
      <c r="H89" s="45">
        <v>10</v>
      </c>
      <c r="I89" s="48">
        <v>13470</v>
      </c>
      <c r="J89" s="220">
        <f t="shared" si="6"/>
        <v>171.1</v>
      </c>
      <c r="K89" s="337"/>
      <c r="L89" s="337"/>
      <c r="M89" s="185">
        <v>171.1</v>
      </c>
      <c r="N89" s="186"/>
      <c r="O89" s="189"/>
      <c r="P89" s="429" t="s">
        <v>132</v>
      </c>
    </row>
    <row r="90" spans="1:16" x14ac:dyDescent="0.2">
      <c r="A90" s="303">
        <v>114</v>
      </c>
      <c r="B90" s="265" t="s">
        <v>1151</v>
      </c>
      <c r="C90" s="265" t="s">
        <v>780</v>
      </c>
      <c r="D90" s="78">
        <v>69643</v>
      </c>
      <c r="E90" s="77">
        <v>63116015</v>
      </c>
      <c r="F90" s="431" t="s">
        <v>1152</v>
      </c>
      <c r="G90" s="74" t="s">
        <v>403</v>
      </c>
      <c r="H90" s="45">
        <v>10</v>
      </c>
      <c r="I90" s="48">
        <v>14010</v>
      </c>
      <c r="J90" s="220">
        <f t="shared" si="6"/>
        <v>192.5</v>
      </c>
      <c r="K90" s="337"/>
      <c r="L90" s="337"/>
      <c r="M90" s="185">
        <v>192.5</v>
      </c>
      <c r="N90" s="186"/>
      <c r="O90" s="189"/>
      <c r="P90" s="429" t="s">
        <v>318</v>
      </c>
    </row>
    <row r="91" spans="1:16" x14ac:dyDescent="0.2">
      <c r="A91" s="303">
        <v>115</v>
      </c>
      <c r="B91" s="265" t="s">
        <v>1159</v>
      </c>
      <c r="C91" s="265" t="s">
        <v>282</v>
      </c>
      <c r="D91" s="78">
        <v>70172</v>
      </c>
      <c r="E91" s="77">
        <v>63116015</v>
      </c>
      <c r="F91" s="431" t="s">
        <v>1152</v>
      </c>
      <c r="G91" s="74" t="s">
        <v>357</v>
      </c>
      <c r="H91" s="45">
        <v>10</v>
      </c>
      <c r="I91" s="48">
        <v>13610</v>
      </c>
      <c r="J91" s="220">
        <f t="shared" si="6"/>
        <v>566</v>
      </c>
      <c r="K91" s="337"/>
      <c r="L91" s="337"/>
      <c r="M91" s="185">
        <v>566</v>
      </c>
      <c r="N91" s="186"/>
      <c r="O91" s="189"/>
      <c r="P91" s="429" t="s">
        <v>358</v>
      </c>
    </row>
    <row r="92" spans="1:16" x14ac:dyDescent="0.2">
      <c r="A92" s="303">
        <v>116</v>
      </c>
      <c r="B92" s="265" t="s">
        <v>1160</v>
      </c>
      <c r="C92" s="265" t="s">
        <v>192</v>
      </c>
      <c r="D92" s="78">
        <v>70199</v>
      </c>
      <c r="E92" s="77">
        <v>63116015</v>
      </c>
      <c r="F92" s="431" t="s">
        <v>1152</v>
      </c>
      <c r="G92" s="74" t="s">
        <v>1161</v>
      </c>
      <c r="H92" s="45">
        <v>10</v>
      </c>
      <c r="I92" s="48">
        <v>13480</v>
      </c>
      <c r="J92" s="220">
        <f t="shared" si="6"/>
        <v>5000</v>
      </c>
      <c r="K92" s="337"/>
      <c r="L92" s="337"/>
      <c r="M92" s="185">
        <v>5000</v>
      </c>
      <c r="N92" s="186"/>
      <c r="O92" s="189"/>
      <c r="P92" s="429" t="s">
        <v>1162</v>
      </c>
    </row>
    <row r="93" spans="1:16" x14ac:dyDescent="0.2">
      <c r="A93" s="303">
        <v>117</v>
      </c>
      <c r="B93" s="265" t="s">
        <v>510</v>
      </c>
      <c r="C93" s="265" t="s">
        <v>635</v>
      </c>
      <c r="D93" s="78">
        <v>70240</v>
      </c>
      <c r="E93" s="77">
        <v>63116015</v>
      </c>
      <c r="F93" s="431" t="s">
        <v>1152</v>
      </c>
      <c r="G93" s="74" t="s">
        <v>136</v>
      </c>
      <c r="H93" s="45">
        <v>10</v>
      </c>
      <c r="I93" s="48">
        <v>13445</v>
      </c>
      <c r="J93" s="220">
        <f t="shared" si="6"/>
        <v>449.7</v>
      </c>
      <c r="K93" s="337"/>
      <c r="L93" s="337"/>
      <c r="M93" s="185">
        <v>449.7</v>
      </c>
      <c r="N93" s="186"/>
      <c r="O93" s="189"/>
      <c r="P93" s="429" t="s">
        <v>509</v>
      </c>
    </row>
    <row r="94" spans="1:16" x14ac:dyDescent="0.2">
      <c r="A94" s="303">
        <v>118</v>
      </c>
      <c r="B94" s="265" t="s">
        <v>510</v>
      </c>
      <c r="C94" s="265" t="s">
        <v>635</v>
      </c>
      <c r="D94" s="78">
        <v>70240</v>
      </c>
      <c r="E94" s="77">
        <v>63116015</v>
      </c>
      <c r="F94" s="431" t="s">
        <v>1152</v>
      </c>
      <c r="G94" s="74" t="s">
        <v>136</v>
      </c>
      <c r="H94" s="45">
        <v>10</v>
      </c>
      <c r="I94" s="48">
        <v>13445</v>
      </c>
      <c r="J94" s="220">
        <f t="shared" ref="J94" si="9">SUM(K94+L94+M94+N94+O94)</f>
        <v>449.7</v>
      </c>
      <c r="K94" s="337"/>
      <c r="L94" s="337"/>
      <c r="M94" s="185">
        <v>449.7</v>
      </c>
      <c r="N94" s="186"/>
      <c r="O94" s="189"/>
      <c r="P94" s="429" t="s">
        <v>509</v>
      </c>
    </row>
    <row r="95" spans="1:16" x14ac:dyDescent="0.2">
      <c r="A95" s="303">
        <v>119</v>
      </c>
      <c r="B95" s="265" t="s">
        <v>1163</v>
      </c>
      <c r="C95" s="265" t="s">
        <v>1146</v>
      </c>
      <c r="D95" s="78">
        <v>70255</v>
      </c>
      <c r="E95" s="77">
        <v>63116015</v>
      </c>
      <c r="F95" s="431" t="s">
        <v>1152</v>
      </c>
      <c r="G95" s="74" t="s">
        <v>1164</v>
      </c>
      <c r="H95" s="45">
        <v>10</v>
      </c>
      <c r="I95" s="48">
        <v>13460</v>
      </c>
      <c r="J95" s="220">
        <f t="shared" si="6"/>
        <v>520</v>
      </c>
      <c r="K95" s="337"/>
      <c r="L95" s="337"/>
      <c r="M95" s="185">
        <v>520</v>
      </c>
      <c r="N95" s="186"/>
      <c r="O95" s="189"/>
      <c r="P95" s="429" t="s">
        <v>521</v>
      </c>
    </row>
    <row r="96" spans="1:16" x14ac:dyDescent="0.2">
      <c r="A96" s="303">
        <v>120</v>
      </c>
      <c r="B96" s="265" t="s">
        <v>1165</v>
      </c>
      <c r="C96" s="265" t="s">
        <v>1146</v>
      </c>
      <c r="D96" s="78">
        <v>70262</v>
      </c>
      <c r="E96" s="77">
        <v>63116015</v>
      </c>
      <c r="F96" s="431" t="s">
        <v>1152</v>
      </c>
      <c r="G96" s="74" t="s">
        <v>1164</v>
      </c>
      <c r="H96" s="45">
        <v>10</v>
      </c>
      <c r="I96" s="48">
        <v>13460</v>
      </c>
      <c r="J96" s="220">
        <f t="shared" si="6"/>
        <v>207.65</v>
      </c>
      <c r="K96" s="337"/>
      <c r="L96" s="337"/>
      <c r="M96" s="185">
        <v>207.65</v>
      </c>
      <c r="N96" s="186"/>
      <c r="O96" s="189"/>
      <c r="P96" s="429" t="s">
        <v>527</v>
      </c>
    </row>
    <row r="97" spans="1:16" x14ac:dyDescent="0.2">
      <c r="A97" s="303">
        <v>121</v>
      </c>
      <c r="B97" s="265" t="s">
        <v>1166</v>
      </c>
      <c r="C97" s="265" t="s">
        <v>1167</v>
      </c>
      <c r="D97" s="78">
        <v>70433</v>
      </c>
      <c r="E97" s="77">
        <v>63116015</v>
      </c>
      <c r="F97" s="431" t="s">
        <v>1168</v>
      </c>
      <c r="G97" s="74" t="s">
        <v>1169</v>
      </c>
      <c r="H97" s="45">
        <v>10</v>
      </c>
      <c r="I97" s="48">
        <v>13445</v>
      </c>
      <c r="J97" s="220">
        <f t="shared" si="6"/>
        <v>1914.6</v>
      </c>
      <c r="K97" s="337"/>
      <c r="L97" s="337"/>
      <c r="M97" s="185">
        <v>1914.6</v>
      </c>
      <c r="N97" s="186"/>
      <c r="O97" s="189"/>
      <c r="P97" s="429" t="s">
        <v>509</v>
      </c>
    </row>
    <row r="98" spans="1:16" x14ac:dyDescent="0.2">
      <c r="A98" s="303">
        <v>122</v>
      </c>
      <c r="B98" s="265" t="s">
        <v>1170</v>
      </c>
      <c r="C98" s="265" t="s">
        <v>780</v>
      </c>
      <c r="D98" s="78">
        <v>70538</v>
      </c>
      <c r="E98" s="77">
        <v>63116015</v>
      </c>
      <c r="F98" s="431" t="s">
        <v>1168</v>
      </c>
      <c r="G98" s="74" t="s">
        <v>403</v>
      </c>
      <c r="H98" s="45">
        <v>10</v>
      </c>
      <c r="I98" s="48">
        <v>14010</v>
      </c>
      <c r="J98" s="220">
        <f t="shared" ref="J98" si="10">SUM(K98+L98+M98+N98+O98)</f>
        <v>645</v>
      </c>
      <c r="K98" s="337"/>
      <c r="L98" s="337"/>
      <c r="M98" s="185">
        <v>645</v>
      </c>
      <c r="N98" s="186"/>
      <c r="O98" s="189"/>
      <c r="P98" s="429" t="s">
        <v>318</v>
      </c>
    </row>
    <row r="99" spans="1:16" x14ac:dyDescent="0.2">
      <c r="A99" s="303">
        <v>123</v>
      </c>
      <c r="B99" s="265" t="s">
        <v>1171</v>
      </c>
      <c r="C99" s="265" t="s">
        <v>780</v>
      </c>
      <c r="D99" s="78">
        <v>70564</v>
      </c>
      <c r="E99" s="77">
        <v>63116015</v>
      </c>
      <c r="F99" s="431" t="s">
        <v>1168</v>
      </c>
      <c r="G99" s="74" t="s">
        <v>403</v>
      </c>
      <c r="H99" s="45">
        <v>10</v>
      </c>
      <c r="I99" s="48">
        <v>14010</v>
      </c>
      <c r="J99" s="220">
        <f t="shared" si="6"/>
        <v>48</v>
      </c>
      <c r="K99" s="337"/>
      <c r="L99" s="337"/>
      <c r="M99" s="185">
        <v>48</v>
      </c>
      <c r="N99" s="186"/>
      <c r="O99" s="189"/>
      <c r="P99" s="429" t="s">
        <v>318</v>
      </c>
    </row>
    <row r="100" spans="1:16" x14ac:dyDescent="0.2">
      <c r="A100" s="303">
        <v>124</v>
      </c>
      <c r="B100" s="265" t="s">
        <v>1172</v>
      </c>
      <c r="C100" s="265" t="s">
        <v>780</v>
      </c>
      <c r="D100" s="78">
        <v>70641</v>
      </c>
      <c r="E100" s="77">
        <v>63116015</v>
      </c>
      <c r="F100" s="431" t="s">
        <v>1168</v>
      </c>
      <c r="G100" s="74" t="s">
        <v>403</v>
      </c>
      <c r="H100" s="45">
        <v>10</v>
      </c>
      <c r="I100" s="48">
        <v>14010</v>
      </c>
      <c r="J100" s="220">
        <f t="shared" si="6"/>
        <v>360</v>
      </c>
      <c r="K100" s="337"/>
      <c r="L100" s="337"/>
      <c r="M100" s="185">
        <v>360</v>
      </c>
      <c r="N100" s="186"/>
      <c r="O100" s="189"/>
      <c r="P100" s="429" t="s">
        <v>318</v>
      </c>
    </row>
    <row r="101" spans="1:16" x14ac:dyDescent="0.2">
      <c r="A101" s="303">
        <v>125</v>
      </c>
      <c r="B101" s="265" t="s">
        <v>221</v>
      </c>
      <c r="C101" s="265" t="s">
        <v>296</v>
      </c>
      <c r="D101" s="78">
        <v>70849</v>
      </c>
      <c r="E101" s="77">
        <v>63116015</v>
      </c>
      <c r="F101" s="431" t="s">
        <v>1168</v>
      </c>
      <c r="G101" s="74" t="s">
        <v>1185</v>
      </c>
      <c r="H101" s="45">
        <v>10</v>
      </c>
      <c r="I101" s="48">
        <v>1440</v>
      </c>
      <c r="J101" s="220">
        <f t="shared" si="6"/>
        <v>450</v>
      </c>
      <c r="K101" s="337"/>
      <c r="L101" s="337"/>
      <c r="M101" s="185">
        <v>450</v>
      </c>
      <c r="N101" s="186"/>
      <c r="O101" s="189"/>
      <c r="P101" s="429" t="s">
        <v>1186</v>
      </c>
    </row>
    <row r="102" spans="1:16" x14ac:dyDescent="0.2">
      <c r="A102" s="303">
        <v>126</v>
      </c>
      <c r="B102" s="265" t="s">
        <v>268</v>
      </c>
      <c r="C102" s="265" t="s">
        <v>269</v>
      </c>
      <c r="D102" s="78">
        <v>71131</v>
      </c>
      <c r="E102" s="77">
        <v>63116015</v>
      </c>
      <c r="F102" s="431" t="s">
        <v>1168</v>
      </c>
      <c r="G102" s="74" t="s">
        <v>1185</v>
      </c>
      <c r="H102" s="45">
        <v>10</v>
      </c>
      <c r="I102" s="48">
        <v>1440</v>
      </c>
      <c r="J102" s="220">
        <f t="shared" si="6"/>
        <v>60</v>
      </c>
      <c r="K102" s="337"/>
      <c r="L102" s="337"/>
      <c r="M102" s="185">
        <v>60</v>
      </c>
      <c r="N102" s="186"/>
      <c r="O102" s="189"/>
      <c r="P102" s="429" t="s">
        <v>260</v>
      </c>
    </row>
    <row r="103" spans="1:16" x14ac:dyDescent="0.2">
      <c r="A103" s="303">
        <v>127</v>
      </c>
      <c r="B103" s="265" t="s">
        <v>268</v>
      </c>
      <c r="C103" s="265" t="s">
        <v>269</v>
      </c>
      <c r="D103" s="78">
        <v>71141</v>
      </c>
      <c r="E103" s="77">
        <v>63116015</v>
      </c>
      <c r="F103" s="431" t="s">
        <v>1168</v>
      </c>
      <c r="G103" s="74" t="s">
        <v>1185</v>
      </c>
      <c r="H103" s="45">
        <v>10</v>
      </c>
      <c r="I103" s="48">
        <v>1440</v>
      </c>
      <c r="J103" s="220">
        <f t="shared" si="6"/>
        <v>120</v>
      </c>
      <c r="K103" s="337"/>
      <c r="L103" s="337"/>
      <c r="M103" s="185">
        <v>120</v>
      </c>
      <c r="N103" s="186"/>
      <c r="O103" s="189"/>
      <c r="P103" s="429" t="s">
        <v>259</v>
      </c>
    </row>
    <row r="104" spans="1:16" x14ac:dyDescent="0.2">
      <c r="A104" s="303">
        <v>128</v>
      </c>
      <c r="B104" s="265" t="s">
        <v>268</v>
      </c>
      <c r="C104" s="265" t="s">
        <v>269</v>
      </c>
      <c r="D104" s="78">
        <v>71150</v>
      </c>
      <c r="E104" s="77">
        <v>63116015</v>
      </c>
      <c r="F104" s="431" t="s">
        <v>1168</v>
      </c>
      <c r="G104" s="74" t="s">
        <v>1185</v>
      </c>
      <c r="H104" s="45">
        <v>10</v>
      </c>
      <c r="I104" s="48">
        <v>1440</v>
      </c>
      <c r="J104" s="220">
        <f t="shared" si="6"/>
        <v>160</v>
      </c>
      <c r="K104" s="337"/>
      <c r="L104" s="337"/>
      <c r="M104" s="185">
        <v>160</v>
      </c>
      <c r="N104" s="186"/>
      <c r="O104" s="189"/>
      <c r="P104" s="429" t="s">
        <v>1197</v>
      </c>
    </row>
    <row r="105" spans="1:16" x14ac:dyDescent="0.2">
      <c r="A105" s="303">
        <v>129</v>
      </c>
      <c r="B105" s="265" t="s">
        <v>268</v>
      </c>
      <c r="C105" s="265" t="s">
        <v>269</v>
      </c>
      <c r="D105" s="78">
        <v>71169</v>
      </c>
      <c r="E105" s="77">
        <v>63116015</v>
      </c>
      <c r="F105" s="431" t="s">
        <v>1168</v>
      </c>
      <c r="G105" s="74" t="s">
        <v>1185</v>
      </c>
      <c r="H105" s="45">
        <v>10</v>
      </c>
      <c r="I105" s="48">
        <v>1440</v>
      </c>
      <c r="J105" s="220">
        <f t="shared" si="6"/>
        <v>320</v>
      </c>
      <c r="K105" s="337"/>
      <c r="L105" s="337"/>
      <c r="M105" s="185">
        <v>320</v>
      </c>
      <c r="N105" s="186"/>
      <c r="O105" s="189"/>
      <c r="P105" s="429" t="s">
        <v>1198</v>
      </c>
    </row>
    <row r="106" spans="1:16" x14ac:dyDescent="0.2">
      <c r="A106" s="303">
        <v>130</v>
      </c>
      <c r="B106" s="265" t="s">
        <v>268</v>
      </c>
      <c r="C106" s="265" t="s">
        <v>269</v>
      </c>
      <c r="D106" s="78" t="s">
        <v>1201</v>
      </c>
      <c r="E106" s="77">
        <v>63116015</v>
      </c>
      <c r="F106" s="431" t="s">
        <v>1168</v>
      </c>
      <c r="G106" s="74" t="s">
        <v>1185</v>
      </c>
      <c r="H106" s="45">
        <v>10</v>
      </c>
      <c r="I106" s="48">
        <v>1440</v>
      </c>
      <c r="J106" s="220">
        <f t="shared" si="6"/>
        <v>60</v>
      </c>
      <c r="K106" s="337"/>
      <c r="L106" s="337"/>
      <c r="M106" s="185">
        <v>60</v>
      </c>
      <c r="N106" s="186"/>
      <c r="O106" s="189"/>
      <c r="P106" s="429" t="s">
        <v>1199</v>
      </c>
    </row>
    <row r="107" spans="1:16" x14ac:dyDescent="0.2">
      <c r="A107" s="303">
        <v>131</v>
      </c>
      <c r="B107" s="265" t="s">
        <v>268</v>
      </c>
      <c r="C107" s="265" t="s">
        <v>269</v>
      </c>
      <c r="D107" s="78">
        <v>71187</v>
      </c>
      <c r="E107" s="77">
        <v>63116015</v>
      </c>
      <c r="F107" s="431" t="s">
        <v>1168</v>
      </c>
      <c r="G107" s="74" t="s">
        <v>1185</v>
      </c>
      <c r="H107" s="45">
        <v>10</v>
      </c>
      <c r="I107" s="48">
        <v>1440</v>
      </c>
      <c r="J107" s="220">
        <f t="shared" si="6"/>
        <v>80</v>
      </c>
      <c r="K107" s="337"/>
      <c r="L107" s="337"/>
      <c r="M107" s="185">
        <v>80</v>
      </c>
      <c r="N107" s="186"/>
      <c r="O107" s="189"/>
      <c r="P107" s="429" t="s">
        <v>1200</v>
      </c>
    </row>
    <row r="108" spans="1:16" x14ac:dyDescent="0.2">
      <c r="A108" s="303">
        <v>132</v>
      </c>
      <c r="B108" s="265" t="s">
        <v>1207</v>
      </c>
      <c r="C108" s="265" t="s">
        <v>780</v>
      </c>
      <c r="D108" s="78">
        <v>71683</v>
      </c>
      <c r="E108" s="77">
        <v>63116015</v>
      </c>
      <c r="F108" s="431" t="s">
        <v>1168</v>
      </c>
      <c r="G108" s="74" t="s">
        <v>403</v>
      </c>
      <c r="H108" s="45">
        <v>10</v>
      </c>
      <c r="I108" s="48">
        <v>14010</v>
      </c>
      <c r="J108" s="220">
        <f t="shared" ref="J108:J109" si="11">SUM(K108+L108+M108+N108+O108)</f>
        <v>645</v>
      </c>
      <c r="K108" s="337"/>
      <c r="L108" s="337"/>
      <c r="M108" s="185">
        <v>645</v>
      </c>
      <c r="N108" s="186"/>
      <c r="O108" s="189"/>
      <c r="P108" s="429" t="s">
        <v>318</v>
      </c>
    </row>
    <row r="109" spans="1:16" x14ac:dyDescent="0.2">
      <c r="A109" s="303">
        <v>133</v>
      </c>
      <c r="B109" s="265" t="s">
        <v>1208</v>
      </c>
      <c r="C109" s="265" t="s">
        <v>780</v>
      </c>
      <c r="D109" s="78">
        <v>71689</v>
      </c>
      <c r="E109" s="77">
        <v>63116015</v>
      </c>
      <c r="F109" s="431" t="s">
        <v>1168</v>
      </c>
      <c r="G109" s="74" t="s">
        <v>403</v>
      </c>
      <c r="H109" s="45">
        <v>10</v>
      </c>
      <c r="I109" s="48">
        <v>14010</v>
      </c>
      <c r="J109" s="220">
        <f t="shared" si="11"/>
        <v>237.5</v>
      </c>
      <c r="K109" s="337"/>
      <c r="L109" s="337"/>
      <c r="M109" s="185">
        <v>237.5</v>
      </c>
      <c r="N109" s="186"/>
      <c r="O109" s="189"/>
      <c r="P109" s="429" t="s">
        <v>318</v>
      </c>
    </row>
    <row r="110" spans="1:16" x14ac:dyDescent="0.2">
      <c r="A110" s="303">
        <v>134</v>
      </c>
      <c r="B110" s="265" t="s">
        <v>1212</v>
      </c>
      <c r="C110" s="265" t="s">
        <v>684</v>
      </c>
      <c r="D110" s="78">
        <v>71712</v>
      </c>
      <c r="E110" s="77">
        <v>63116015</v>
      </c>
      <c r="F110" s="431" t="s">
        <v>1213</v>
      </c>
      <c r="G110" s="74" t="s">
        <v>760</v>
      </c>
      <c r="H110" s="45">
        <v>21</v>
      </c>
      <c r="I110" s="48">
        <v>22298</v>
      </c>
      <c r="J110" s="220">
        <f t="shared" si="6"/>
        <v>200</v>
      </c>
      <c r="K110" s="337"/>
      <c r="L110" s="337"/>
      <c r="M110" s="185"/>
      <c r="N110" s="186">
        <v>200</v>
      </c>
      <c r="O110" s="189"/>
      <c r="P110" s="429" t="s">
        <v>1214</v>
      </c>
    </row>
    <row r="111" spans="1:16" x14ac:dyDescent="0.2">
      <c r="A111" s="303">
        <v>135</v>
      </c>
      <c r="B111" s="265" t="s">
        <v>1215</v>
      </c>
      <c r="C111" s="265" t="s">
        <v>1216</v>
      </c>
      <c r="D111" s="78">
        <v>71713</v>
      </c>
      <c r="E111" s="77">
        <v>63116015</v>
      </c>
      <c r="F111" s="431" t="s">
        <v>1213</v>
      </c>
      <c r="G111" s="74" t="s">
        <v>760</v>
      </c>
      <c r="H111" s="45">
        <v>21</v>
      </c>
      <c r="I111" s="48">
        <v>22298</v>
      </c>
      <c r="J111" s="220">
        <f t="shared" si="6"/>
        <v>200</v>
      </c>
      <c r="K111" s="337"/>
      <c r="L111" s="337"/>
      <c r="M111" s="185"/>
      <c r="N111" s="186">
        <v>200</v>
      </c>
      <c r="O111" s="189"/>
      <c r="P111" s="429" t="s">
        <v>734</v>
      </c>
    </row>
    <row r="112" spans="1:16" x14ac:dyDescent="0.2">
      <c r="A112" s="303">
        <v>136</v>
      </c>
      <c r="B112" s="265" t="s">
        <v>759</v>
      </c>
      <c r="C112" s="265" t="s">
        <v>696</v>
      </c>
      <c r="D112" s="78">
        <v>71728</v>
      </c>
      <c r="E112" s="77">
        <v>63116015</v>
      </c>
      <c r="F112" s="431" t="s">
        <v>1213</v>
      </c>
      <c r="G112" s="74" t="s">
        <v>760</v>
      </c>
      <c r="H112" s="45">
        <v>21</v>
      </c>
      <c r="I112" s="48">
        <v>22298</v>
      </c>
      <c r="J112" s="220">
        <f t="shared" si="6"/>
        <v>200</v>
      </c>
      <c r="K112" s="337"/>
      <c r="L112" s="337"/>
      <c r="M112" s="185"/>
      <c r="N112" s="186">
        <v>200</v>
      </c>
      <c r="O112" s="189"/>
      <c r="P112" s="429" t="s">
        <v>758</v>
      </c>
    </row>
    <row r="113" spans="1:18" x14ac:dyDescent="0.2">
      <c r="A113" s="303">
        <v>137</v>
      </c>
      <c r="B113" s="265" t="s">
        <v>1217</v>
      </c>
      <c r="C113" s="265" t="s">
        <v>1218</v>
      </c>
      <c r="D113" s="78">
        <v>71886</v>
      </c>
      <c r="E113" s="77">
        <v>63116015</v>
      </c>
      <c r="F113" s="431" t="s">
        <v>1213</v>
      </c>
      <c r="G113" s="74" t="s">
        <v>1219</v>
      </c>
      <c r="H113" s="45">
        <v>10</v>
      </c>
      <c r="I113" s="48">
        <v>14050</v>
      </c>
      <c r="J113" s="220">
        <f t="shared" si="6"/>
        <v>2893.36</v>
      </c>
      <c r="K113" s="337"/>
      <c r="L113" s="337"/>
      <c r="M113" s="185">
        <v>2893.36</v>
      </c>
      <c r="N113" s="186"/>
      <c r="O113" s="189"/>
      <c r="P113" s="429" t="s">
        <v>641</v>
      </c>
    </row>
    <row r="114" spans="1:18" x14ac:dyDescent="0.2">
      <c r="A114" s="303">
        <v>138</v>
      </c>
      <c r="B114" s="265" t="s">
        <v>1227</v>
      </c>
      <c r="C114" s="265" t="s">
        <v>135</v>
      </c>
      <c r="D114" s="78">
        <v>72000</v>
      </c>
      <c r="E114" s="77">
        <v>63116015</v>
      </c>
      <c r="F114" s="431" t="s">
        <v>1213</v>
      </c>
      <c r="G114" s="74" t="s">
        <v>636</v>
      </c>
      <c r="H114" s="45">
        <v>10</v>
      </c>
      <c r="I114" s="48">
        <v>13509</v>
      </c>
      <c r="J114" s="220">
        <f t="shared" si="6"/>
        <v>604</v>
      </c>
      <c r="K114" s="337"/>
      <c r="L114" s="337"/>
      <c r="M114" s="185">
        <v>604</v>
      </c>
      <c r="N114" s="186"/>
      <c r="O114" s="189"/>
      <c r="P114" s="429" t="s">
        <v>1228</v>
      </c>
    </row>
    <row r="115" spans="1:18" x14ac:dyDescent="0.2">
      <c r="A115" s="303">
        <v>139</v>
      </c>
      <c r="B115" s="265" t="s">
        <v>1235</v>
      </c>
      <c r="C115" s="265" t="s">
        <v>128</v>
      </c>
      <c r="D115" s="78">
        <v>73092</v>
      </c>
      <c r="E115" s="77">
        <v>63116015</v>
      </c>
      <c r="F115" s="431" t="s">
        <v>1213</v>
      </c>
      <c r="G115" s="74" t="s">
        <v>1236</v>
      </c>
      <c r="H115" s="45">
        <v>10</v>
      </c>
      <c r="I115" s="48">
        <v>13620</v>
      </c>
      <c r="J115" s="220">
        <f t="shared" si="6"/>
        <v>64.8</v>
      </c>
      <c r="K115" s="337"/>
      <c r="L115" s="337"/>
      <c r="M115" s="185">
        <v>64.8</v>
      </c>
      <c r="N115" s="186"/>
      <c r="O115" s="189"/>
      <c r="P115" s="429" t="s">
        <v>255</v>
      </c>
    </row>
    <row r="116" spans="1:18" x14ac:dyDescent="0.2">
      <c r="A116" s="303">
        <v>140</v>
      </c>
      <c r="B116" s="265" t="s">
        <v>1237</v>
      </c>
      <c r="C116" s="265" t="s">
        <v>128</v>
      </c>
      <c r="D116" s="78">
        <v>73165</v>
      </c>
      <c r="E116" s="77">
        <v>63116015</v>
      </c>
      <c r="F116" s="431" t="s">
        <v>1213</v>
      </c>
      <c r="G116" s="74" t="s">
        <v>1236</v>
      </c>
      <c r="H116" s="45">
        <v>10</v>
      </c>
      <c r="I116" s="48">
        <v>13620</v>
      </c>
      <c r="J116" s="220">
        <f t="shared" si="6"/>
        <v>61.8</v>
      </c>
      <c r="K116" s="337"/>
      <c r="L116" s="337"/>
      <c r="M116" s="185">
        <v>61.8</v>
      </c>
      <c r="N116" s="186"/>
      <c r="O116" s="189"/>
      <c r="P116" s="429" t="s">
        <v>255</v>
      </c>
    </row>
    <row r="117" spans="1:18" x14ac:dyDescent="0.2">
      <c r="A117" s="303">
        <v>141</v>
      </c>
      <c r="B117" s="265" t="s">
        <v>1238</v>
      </c>
      <c r="C117" s="265" t="s">
        <v>128</v>
      </c>
      <c r="D117" s="78">
        <v>73244</v>
      </c>
      <c r="E117" s="77">
        <v>63116015</v>
      </c>
      <c r="F117" s="431" t="s">
        <v>1213</v>
      </c>
      <c r="G117" s="74" t="s">
        <v>1236</v>
      </c>
      <c r="H117" s="45">
        <v>10</v>
      </c>
      <c r="I117" s="48">
        <v>13620</v>
      </c>
      <c r="J117" s="220">
        <f t="shared" si="6"/>
        <v>40.9</v>
      </c>
      <c r="K117" s="337"/>
      <c r="L117" s="337"/>
      <c r="M117" s="185">
        <v>40.9</v>
      </c>
      <c r="N117" s="186"/>
      <c r="O117" s="189"/>
      <c r="P117" s="429" t="s">
        <v>255</v>
      </c>
    </row>
    <row r="118" spans="1:18" x14ac:dyDescent="0.2">
      <c r="A118" s="303">
        <v>142</v>
      </c>
      <c r="B118" s="265" t="s">
        <v>1239</v>
      </c>
      <c r="C118" s="265" t="s">
        <v>128</v>
      </c>
      <c r="D118" s="78">
        <v>73265</v>
      </c>
      <c r="E118" s="77">
        <v>63116015</v>
      </c>
      <c r="F118" s="431" t="s">
        <v>1213</v>
      </c>
      <c r="G118" s="74" t="s">
        <v>1236</v>
      </c>
      <c r="H118" s="45">
        <v>10</v>
      </c>
      <c r="I118" s="48">
        <v>13620</v>
      </c>
      <c r="J118" s="220">
        <f t="shared" si="6"/>
        <v>13.6</v>
      </c>
      <c r="K118" s="337"/>
      <c r="L118" s="337"/>
      <c r="M118" s="185">
        <v>13.6</v>
      </c>
      <c r="N118" s="186"/>
      <c r="O118" s="189"/>
      <c r="P118" s="429" t="s">
        <v>255</v>
      </c>
    </row>
    <row r="119" spans="1:18" x14ac:dyDescent="0.2">
      <c r="A119" s="303">
        <v>143</v>
      </c>
      <c r="B119" s="265" t="s">
        <v>1241</v>
      </c>
      <c r="C119" s="265" t="s">
        <v>128</v>
      </c>
      <c r="D119" s="78">
        <v>73275</v>
      </c>
      <c r="E119" s="77">
        <v>63116015</v>
      </c>
      <c r="F119" s="431" t="s">
        <v>1213</v>
      </c>
      <c r="G119" s="74" t="s">
        <v>1236</v>
      </c>
      <c r="H119" s="45">
        <v>10</v>
      </c>
      <c r="I119" s="48">
        <v>13620</v>
      </c>
      <c r="J119" s="220">
        <f>SUM(K119+L119+M119+N119+O119)</f>
        <v>95.3</v>
      </c>
      <c r="K119" s="337"/>
      <c r="L119" s="337"/>
      <c r="M119" s="185">
        <v>95.3</v>
      </c>
      <c r="N119" s="186"/>
      <c r="O119" s="189"/>
      <c r="P119" s="429" t="s">
        <v>255</v>
      </c>
    </row>
    <row r="120" spans="1:18" x14ac:dyDescent="0.2">
      <c r="A120" s="303">
        <v>144</v>
      </c>
      <c r="B120" s="265" t="s">
        <v>1240</v>
      </c>
      <c r="C120" s="265" t="s">
        <v>1168</v>
      </c>
      <c r="D120" s="78">
        <v>73288</v>
      </c>
      <c r="E120" s="77">
        <v>63116015</v>
      </c>
      <c r="F120" s="431" t="s">
        <v>1213</v>
      </c>
      <c r="G120" s="74" t="s">
        <v>1236</v>
      </c>
      <c r="H120" s="45">
        <v>10</v>
      </c>
      <c r="I120" s="48">
        <v>13620</v>
      </c>
      <c r="J120" s="220">
        <f t="shared" si="6"/>
        <v>140</v>
      </c>
      <c r="K120" s="337"/>
      <c r="L120" s="337"/>
      <c r="M120" s="185">
        <v>140</v>
      </c>
      <c r="N120" s="186"/>
      <c r="O120" s="189"/>
      <c r="P120" s="429" t="s">
        <v>255</v>
      </c>
    </row>
    <row r="121" spans="1:18" x14ac:dyDescent="0.2">
      <c r="A121" s="303">
        <v>145</v>
      </c>
      <c r="B121" s="265" t="s">
        <v>1242</v>
      </c>
      <c r="C121" s="265" t="s">
        <v>128</v>
      </c>
      <c r="D121" s="78">
        <v>73310</v>
      </c>
      <c r="E121" s="77">
        <v>63116015</v>
      </c>
      <c r="F121" s="431" t="s">
        <v>1213</v>
      </c>
      <c r="G121" s="74" t="s">
        <v>1236</v>
      </c>
      <c r="H121" s="45">
        <v>10</v>
      </c>
      <c r="I121" s="48">
        <v>13620</v>
      </c>
      <c r="J121" s="220">
        <f t="shared" si="6"/>
        <v>148.9</v>
      </c>
      <c r="K121" s="337"/>
      <c r="L121" s="337"/>
      <c r="M121" s="185">
        <v>148.9</v>
      </c>
      <c r="N121" s="186"/>
      <c r="O121" s="189"/>
      <c r="P121" s="429" t="s">
        <v>255</v>
      </c>
    </row>
    <row r="122" spans="1:18" x14ac:dyDescent="0.2">
      <c r="A122" s="303">
        <v>146</v>
      </c>
      <c r="B122" s="265" t="s">
        <v>1243</v>
      </c>
      <c r="C122" s="265" t="s">
        <v>128</v>
      </c>
      <c r="D122" s="78">
        <v>73318</v>
      </c>
      <c r="E122" s="77">
        <v>63116015</v>
      </c>
      <c r="F122" s="431" t="s">
        <v>1213</v>
      </c>
      <c r="G122" s="74" t="s">
        <v>1236</v>
      </c>
      <c r="H122" s="45">
        <v>10</v>
      </c>
      <c r="I122" s="48">
        <v>13620</v>
      </c>
      <c r="J122" s="220">
        <f t="shared" si="6"/>
        <v>11.1</v>
      </c>
      <c r="K122" s="337"/>
      <c r="L122" s="337"/>
      <c r="M122" s="185">
        <v>11.1</v>
      </c>
      <c r="N122" s="186"/>
      <c r="O122" s="189"/>
      <c r="P122" s="429" t="s">
        <v>255</v>
      </c>
    </row>
    <row r="123" spans="1:18" x14ac:dyDescent="0.2">
      <c r="A123" s="303">
        <v>147</v>
      </c>
      <c r="B123" s="265" t="s">
        <v>1245</v>
      </c>
      <c r="C123" s="265" t="s">
        <v>128</v>
      </c>
      <c r="D123" s="78">
        <v>73324</v>
      </c>
      <c r="E123" s="77">
        <v>63116015</v>
      </c>
      <c r="F123" s="431" t="s">
        <v>1213</v>
      </c>
      <c r="G123" s="74" t="s">
        <v>1236</v>
      </c>
      <c r="H123" s="45">
        <v>10</v>
      </c>
      <c r="I123" s="48">
        <v>13620</v>
      </c>
      <c r="J123" s="220">
        <f t="shared" si="6"/>
        <v>150</v>
      </c>
      <c r="K123" s="337"/>
      <c r="L123" s="337"/>
      <c r="M123" s="185">
        <v>150</v>
      </c>
      <c r="N123" s="186"/>
      <c r="O123" s="189"/>
      <c r="P123" s="429" t="s">
        <v>255</v>
      </c>
    </row>
    <row r="124" spans="1:18" x14ac:dyDescent="0.2">
      <c r="A124" s="303">
        <v>148</v>
      </c>
      <c r="B124" s="269" t="s">
        <v>1246</v>
      </c>
      <c r="C124" s="32" t="s">
        <v>128</v>
      </c>
      <c r="D124" s="38">
        <v>73342</v>
      </c>
      <c r="E124" s="77">
        <v>63116015</v>
      </c>
      <c r="F124" s="431" t="s">
        <v>1213</v>
      </c>
      <c r="G124" s="74" t="s">
        <v>1236</v>
      </c>
      <c r="H124" s="45">
        <v>10</v>
      </c>
      <c r="I124" s="48">
        <v>13620</v>
      </c>
      <c r="J124" s="220">
        <f t="shared" si="6"/>
        <v>48.9</v>
      </c>
      <c r="K124" s="337"/>
      <c r="L124" s="337"/>
      <c r="M124" s="185">
        <v>48.9</v>
      </c>
      <c r="N124" s="186"/>
      <c r="O124" s="186"/>
      <c r="P124" s="429" t="s">
        <v>255</v>
      </c>
    </row>
    <row r="125" spans="1:18" x14ac:dyDescent="0.2">
      <c r="A125" s="303">
        <v>149</v>
      </c>
      <c r="B125" s="265" t="s">
        <v>1244</v>
      </c>
      <c r="C125" s="265" t="s">
        <v>128</v>
      </c>
      <c r="D125" s="78">
        <v>73372</v>
      </c>
      <c r="E125" s="77">
        <v>63116015</v>
      </c>
      <c r="F125" s="431" t="s">
        <v>1213</v>
      </c>
      <c r="G125" s="74" t="s">
        <v>1236</v>
      </c>
      <c r="H125" s="45">
        <v>10</v>
      </c>
      <c r="I125" s="48">
        <v>13620</v>
      </c>
      <c r="J125" s="220">
        <f t="shared" ref="J125:J127" si="12">SUM(K125+L125+M125+N125+O125)</f>
        <v>13.4</v>
      </c>
      <c r="K125" s="337"/>
      <c r="L125" s="337"/>
      <c r="M125" s="185">
        <v>13.4</v>
      </c>
      <c r="N125" s="186"/>
      <c r="O125" s="189"/>
      <c r="P125" s="429" t="s">
        <v>255</v>
      </c>
    </row>
    <row r="126" spans="1:18" x14ac:dyDescent="0.2">
      <c r="A126" s="303">
        <v>150</v>
      </c>
      <c r="B126" s="269" t="s">
        <v>1488</v>
      </c>
      <c r="C126" s="32" t="s">
        <v>826</v>
      </c>
      <c r="D126" s="38">
        <v>74965</v>
      </c>
      <c r="E126" s="77">
        <v>63116015</v>
      </c>
      <c r="F126" s="35" t="s">
        <v>1489</v>
      </c>
      <c r="G126" s="74" t="s">
        <v>760</v>
      </c>
      <c r="H126" s="45">
        <v>21</v>
      </c>
      <c r="I126" s="48">
        <v>22298</v>
      </c>
      <c r="J126" s="220">
        <f t="shared" si="12"/>
        <v>200</v>
      </c>
      <c r="K126" s="337"/>
      <c r="L126" s="337"/>
      <c r="M126" s="185"/>
      <c r="N126" s="186">
        <v>200</v>
      </c>
      <c r="O126" s="189"/>
      <c r="P126" s="429" t="s">
        <v>1490</v>
      </c>
      <c r="Q126" s="352">
        <v>-100</v>
      </c>
      <c r="R126" s="507"/>
    </row>
    <row r="127" spans="1:18" x14ac:dyDescent="0.2">
      <c r="A127" s="303">
        <v>151</v>
      </c>
      <c r="B127" s="269" t="s">
        <v>544</v>
      </c>
      <c r="C127" s="32" t="s">
        <v>545</v>
      </c>
      <c r="D127" s="38">
        <v>75324</v>
      </c>
      <c r="E127" s="77">
        <v>63116015</v>
      </c>
      <c r="F127" s="35" t="s">
        <v>1489</v>
      </c>
      <c r="G127" s="74" t="s">
        <v>136</v>
      </c>
      <c r="H127" s="45">
        <v>10</v>
      </c>
      <c r="I127" s="48">
        <v>13445</v>
      </c>
      <c r="J127" s="220">
        <f t="shared" si="12"/>
        <v>1316.6</v>
      </c>
      <c r="K127" s="337"/>
      <c r="L127" s="337"/>
      <c r="M127" s="185">
        <v>1316.6</v>
      </c>
      <c r="N127" s="186"/>
      <c r="O127" s="189"/>
      <c r="P127" s="429" t="s">
        <v>546</v>
      </c>
      <c r="Q127" s="352">
        <v>-100</v>
      </c>
    </row>
    <row r="128" spans="1:18" x14ac:dyDescent="0.2">
      <c r="A128" s="303">
        <v>152</v>
      </c>
      <c r="B128" s="269" t="s">
        <v>1491</v>
      </c>
      <c r="C128" s="32" t="s">
        <v>545</v>
      </c>
      <c r="D128" s="38">
        <v>75360</v>
      </c>
      <c r="E128" s="77">
        <v>63116015</v>
      </c>
      <c r="F128" s="35" t="s">
        <v>1489</v>
      </c>
      <c r="G128" s="74" t="s">
        <v>136</v>
      </c>
      <c r="H128" s="45">
        <v>10</v>
      </c>
      <c r="I128" s="48">
        <v>13445</v>
      </c>
      <c r="J128" s="220">
        <f t="shared" ref="J128:J150" si="13">SUM(K128+L128+M128+N128+O128)</f>
        <v>1316.6</v>
      </c>
      <c r="K128" s="337"/>
      <c r="L128" s="337"/>
      <c r="M128" s="185">
        <v>1316.6</v>
      </c>
      <c r="N128" s="186"/>
      <c r="O128" s="189"/>
      <c r="P128" s="429" t="s">
        <v>547</v>
      </c>
      <c r="Q128" s="352"/>
    </row>
    <row r="129" spans="1:17" x14ac:dyDescent="0.2">
      <c r="A129" s="303">
        <v>153</v>
      </c>
      <c r="B129" s="269" t="s">
        <v>1499</v>
      </c>
      <c r="C129" s="32" t="s">
        <v>1500</v>
      </c>
      <c r="D129" s="38">
        <v>76571</v>
      </c>
      <c r="E129" s="77">
        <v>63116015</v>
      </c>
      <c r="F129" s="35" t="s">
        <v>1501</v>
      </c>
      <c r="G129" s="74" t="s">
        <v>217</v>
      </c>
      <c r="H129" s="45">
        <v>10</v>
      </c>
      <c r="I129" s="48">
        <v>14310</v>
      </c>
      <c r="J129" s="220">
        <f t="shared" si="13"/>
        <v>94.5</v>
      </c>
      <c r="K129" s="337"/>
      <c r="L129" s="337"/>
      <c r="M129" s="185">
        <v>94.5</v>
      </c>
      <c r="N129" s="186"/>
      <c r="O129" s="189"/>
      <c r="P129" s="429" t="s">
        <v>1190</v>
      </c>
      <c r="Q129" s="352"/>
    </row>
    <row r="130" spans="1:17" x14ac:dyDescent="0.2">
      <c r="A130" s="303">
        <v>154</v>
      </c>
      <c r="B130" s="518" t="s">
        <v>1572</v>
      </c>
      <c r="C130" s="519"/>
      <c r="D130" s="412">
        <v>87015</v>
      </c>
      <c r="E130" s="354">
        <v>63116015</v>
      </c>
      <c r="F130" s="416" t="s">
        <v>1563</v>
      </c>
      <c r="G130" s="355" t="s">
        <v>877</v>
      </c>
      <c r="H130" s="356">
        <v>10</v>
      </c>
      <c r="I130" s="488">
        <v>14410</v>
      </c>
      <c r="J130" s="366">
        <f t="shared" si="13"/>
        <v>44091.14</v>
      </c>
      <c r="K130" s="337"/>
      <c r="L130" s="337"/>
      <c r="M130" s="337">
        <v>44091.14</v>
      </c>
      <c r="N130" s="239"/>
      <c r="O130" s="490"/>
      <c r="P130" s="520" t="s">
        <v>871</v>
      </c>
      <c r="Q130" s="352"/>
    </row>
    <row r="131" spans="1:17" x14ac:dyDescent="0.2">
      <c r="A131" s="303">
        <v>155</v>
      </c>
      <c r="B131" s="518" t="s">
        <v>1574</v>
      </c>
      <c r="C131" s="519"/>
      <c r="D131" s="412">
        <v>87136</v>
      </c>
      <c r="E131" s="354">
        <v>63116015</v>
      </c>
      <c r="F131" s="416" t="s">
        <v>1563</v>
      </c>
      <c r="G131" s="355" t="s">
        <v>1575</v>
      </c>
      <c r="H131" s="356">
        <v>10</v>
      </c>
      <c r="I131" s="488">
        <v>14410</v>
      </c>
      <c r="J131" s="366">
        <f t="shared" si="13"/>
        <v>61567.74</v>
      </c>
      <c r="K131" s="337"/>
      <c r="L131" s="337"/>
      <c r="M131" s="337">
        <v>61567.74</v>
      </c>
      <c r="N131" s="239"/>
      <c r="O131" s="490"/>
      <c r="P131" s="520" t="s">
        <v>1573</v>
      </c>
    </row>
    <row r="132" spans="1:17" x14ac:dyDescent="0.2">
      <c r="A132" s="303">
        <v>156</v>
      </c>
      <c r="B132" s="518" t="s">
        <v>1577</v>
      </c>
      <c r="C132" s="519"/>
      <c r="D132" s="412">
        <v>87158</v>
      </c>
      <c r="E132" s="354">
        <v>63116015</v>
      </c>
      <c r="F132" s="416" t="s">
        <v>1563</v>
      </c>
      <c r="G132" s="355" t="s">
        <v>877</v>
      </c>
      <c r="H132" s="356">
        <v>10</v>
      </c>
      <c r="I132" s="488">
        <v>14410</v>
      </c>
      <c r="J132" s="366">
        <f t="shared" si="13"/>
        <v>68431.649999999994</v>
      </c>
      <c r="K132" s="337"/>
      <c r="L132" s="337"/>
      <c r="M132" s="337">
        <v>68431.649999999994</v>
      </c>
      <c r="N132" s="239"/>
      <c r="O132" s="490"/>
      <c r="P132" s="520" t="s">
        <v>1576</v>
      </c>
    </row>
    <row r="133" spans="1:17" x14ac:dyDescent="0.2">
      <c r="A133" s="303">
        <v>157</v>
      </c>
      <c r="B133" s="518" t="s">
        <v>1578</v>
      </c>
      <c r="C133" s="519"/>
      <c r="D133" s="412">
        <v>87312</v>
      </c>
      <c r="E133" s="354">
        <v>63116015</v>
      </c>
      <c r="F133" s="416" t="s">
        <v>1563</v>
      </c>
      <c r="G133" s="355" t="s">
        <v>877</v>
      </c>
      <c r="H133" s="356">
        <v>10</v>
      </c>
      <c r="I133" s="488">
        <v>14410</v>
      </c>
      <c r="J133" s="366">
        <f t="shared" si="13"/>
        <v>976</v>
      </c>
      <c r="K133" s="337"/>
      <c r="L133" s="337"/>
      <c r="M133" s="337">
        <v>976</v>
      </c>
      <c r="N133" s="239"/>
      <c r="O133" s="490"/>
      <c r="P133" s="520" t="s">
        <v>1579</v>
      </c>
    </row>
    <row r="134" spans="1:17" x14ac:dyDescent="0.2">
      <c r="A134" s="303">
        <v>158</v>
      </c>
      <c r="B134" s="518" t="s">
        <v>1583</v>
      </c>
      <c r="C134" s="519"/>
      <c r="D134" s="412">
        <v>87348</v>
      </c>
      <c r="E134" s="354">
        <v>63116015</v>
      </c>
      <c r="F134" s="416" t="s">
        <v>1563</v>
      </c>
      <c r="G134" s="355" t="s">
        <v>877</v>
      </c>
      <c r="H134" s="356">
        <v>10</v>
      </c>
      <c r="I134" s="488">
        <v>14410</v>
      </c>
      <c r="J134" s="366">
        <f t="shared" si="13"/>
        <v>976</v>
      </c>
      <c r="K134" s="337"/>
      <c r="L134" s="337"/>
      <c r="M134" s="337">
        <v>976</v>
      </c>
      <c r="N134" s="239"/>
      <c r="O134" s="490"/>
      <c r="P134" s="520" t="s">
        <v>1580</v>
      </c>
    </row>
    <row r="135" spans="1:17" x14ac:dyDescent="0.2">
      <c r="A135" s="303">
        <v>159</v>
      </c>
      <c r="B135" s="518" t="s">
        <v>1584</v>
      </c>
      <c r="C135" s="519"/>
      <c r="D135" s="412">
        <v>87364</v>
      </c>
      <c r="E135" s="354">
        <v>63116015</v>
      </c>
      <c r="F135" s="416" t="s">
        <v>1563</v>
      </c>
      <c r="G135" s="355" t="s">
        <v>877</v>
      </c>
      <c r="H135" s="356">
        <v>10</v>
      </c>
      <c r="I135" s="488">
        <v>14410</v>
      </c>
      <c r="J135" s="366">
        <f t="shared" si="13"/>
        <v>394</v>
      </c>
      <c r="K135" s="337"/>
      <c r="L135" s="337"/>
      <c r="M135" s="337">
        <v>394</v>
      </c>
      <c r="N135" s="239"/>
      <c r="O135" s="490"/>
      <c r="P135" s="520" t="s">
        <v>1581</v>
      </c>
    </row>
    <row r="136" spans="1:17" x14ac:dyDescent="0.2">
      <c r="A136" s="303">
        <v>160</v>
      </c>
      <c r="B136" s="518" t="s">
        <v>1585</v>
      </c>
      <c r="C136" s="519"/>
      <c r="D136" s="412">
        <v>87374</v>
      </c>
      <c r="E136" s="354">
        <v>63116015</v>
      </c>
      <c r="F136" s="416" t="s">
        <v>1563</v>
      </c>
      <c r="G136" s="355" t="s">
        <v>877</v>
      </c>
      <c r="H136" s="356">
        <v>10</v>
      </c>
      <c r="I136" s="488">
        <v>14410</v>
      </c>
      <c r="J136" s="366">
        <f t="shared" si="13"/>
        <v>466.01</v>
      </c>
      <c r="K136" s="337"/>
      <c r="L136" s="337"/>
      <c r="M136" s="337">
        <v>466.01</v>
      </c>
      <c r="N136" s="239"/>
      <c r="O136" s="490"/>
      <c r="P136" s="520" t="s">
        <v>1582</v>
      </c>
    </row>
    <row r="137" spans="1:17" x14ac:dyDescent="0.2">
      <c r="A137" s="303">
        <v>161</v>
      </c>
      <c r="B137" s="518" t="s">
        <v>1589</v>
      </c>
      <c r="C137" s="519"/>
      <c r="D137" s="412">
        <v>87380</v>
      </c>
      <c r="E137" s="354">
        <v>63116015</v>
      </c>
      <c r="F137" s="416" t="s">
        <v>1563</v>
      </c>
      <c r="G137" s="355" t="s">
        <v>877</v>
      </c>
      <c r="H137" s="356">
        <v>10</v>
      </c>
      <c r="I137" s="488">
        <v>14410</v>
      </c>
      <c r="J137" s="366">
        <f t="shared" si="13"/>
        <v>1858.69</v>
      </c>
      <c r="K137" s="337"/>
      <c r="L137" s="337"/>
      <c r="M137" s="337">
        <v>1858.69</v>
      </c>
      <c r="N137" s="239"/>
      <c r="O137" s="490"/>
      <c r="P137" s="520" t="s">
        <v>1592</v>
      </c>
    </row>
    <row r="138" spans="1:17" x14ac:dyDescent="0.2">
      <c r="A138" s="303">
        <v>162</v>
      </c>
      <c r="B138" s="518" t="s">
        <v>1590</v>
      </c>
      <c r="C138" s="519"/>
      <c r="D138" s="412">
        <v>87401</v>
      </c>
      <c r="E138" s="354">
        <v>63116015</v>
      </c>
      <c r="F138" s="416" t="s">
        <v>1563</v>
      </c>
      <c r="G138" s="355" t="s">
        <v>877</v>
      </c>
      <c r="H138" s="356">
        <v>10</v>
      </c>
      <c r="I138" s="488">
        <v>14410</v>
      </c>
      <c r="J138" s="366">
        <f t="shared" si="13"/>
        <v>966</v>
      </c>
      <c r="K138" s="337"/>
      <c r="L138" s="337"/>
      <c r="M138" s="337">
        <v>966</v>
      </c>
      <c r="N138" s="239"/>
      <c r="O138" s="490"/>
      <c r="P138" s="520" t="s">
        <v>1593</v>
      </c>
    </row>
    <row r="139" spans="1:17" x14ac:dyDescent="0.2">
      <c r="A139" s="303">
        <v>163</v>
      </c>
      <c r="B139" s="518" t="s">
        <v>1591</v>
      </c>
      <c r="C139" s="519"/>
      <c r="D139" s="412">
        <v>87424</v>
      </c>
      <c r="E139" s="354">
        <v>63116015</v>
      </c>
      <c r="F139" s="416" t="s">
        <v>1563</v>
      </c>
      <c r="G139" s="355" t="s">
        <v>877</v>
      </c>
      <c r="H139" s="356">
        <v>10</v>
      </c>
      <c r="I139" s="488">
        <v>14410</v>
      </c>
      <c r="J139" s="366">
        <f t="shared" si="13"/>
        <v>976</v>
      </c>
      <c r="K139" s="337"/>
      <c r="L139" s="337"/>
      <c r="M139" s="337">
        <v>976</v>
      </c>
      <c r="N139" s="239"/>
      <c r="O139" s="490"/>
      <c r="P139" s="520" t="s">
        <v>230</v>
      </c>
    </row>
    <row r="140" spans="1:17" x14ac:dyDescent="0.2">
      <c r="A140" s="303">
        <v>164</v>
      </c>
      <c r="B140" s="518" t="s">
        <v>1594</v>
      </c>
      <c r="C140" s="519"/>
      <c r="D140" s="412">
        <v>87425</v>
      </c>
      <c r="E140" s="354">
        <v>63116015</v>
      </c>
      <c r="F140" s="416" t="s">
        <v>1563</v>
      </c>
      <c r="G140" s="355" t="s">
        <v>877</v>
      </c>
      <c r="H140" s="356">
        <v>10</v>
      </c>
      <c r="I140" s="488">
        <v>14410</v>
      </c>
      <c r="J140" s="366">
        <f t="shared" si="13"/>
        <v>528</v>
      </c>
      <c r="K140" s="337"/>
      <c r="L140" s="337"/>
      <c r="M140" s="337">
        <v>528</v>
      </c>
      <c r="N140" s="239"/>
      <c r="O140" s="490"/>
      <c r="P140" s="520" t="s">
        <v>1565</v>
      </c>
    </row>
    <row r="141" spans="1:17" x14ac:dyDescent="0.2">
      <c r="A141" s="303">
        <v>165</v>
      </c>
      <c r="B141" s="518" t="s">
        <v>1596</v>
      </c>
      <c r="C141" s="519"/>
      <c r="D141" s="412">
        <v>87426</v>
      </c>
      <c r="E141" s="354">
        <v>63116015</v>
      </c>
      <c r="F141" s="416" t="s">
        <v>1563</v>
      </c>
      <c r="G141" s="355" t="s">
        <v>877</v>
      </c>
      <c r="H141" s="356">
        <v>10</v>
      </c>
      <c r="I141" s="488">
        <v>14410</v>
      </c>
      <c r="J141" s="366">
        <f t="shared" si="13"/>
        <v>976</v>
      </c>
      <c r="K141" s="337"/>
      <c r="L141" s="337"/>
      <c r="M141" s="337">
        <v>976</v>
      </c>
      <c r="N141" s="239"/>
      <c r="O141" s="490"/>
      <c r="P141" s="520" t="s">
        <v>1595</v>
      </c>
    </row>
    <row r="142" spans="1:17" x14ac:dyDescent="0.2">
      <c r="A142" s="303">
        <v>166</v>
      </c>
      <c r="B142" s="518" t="s">
        <v>1596</v>
      </c>
      <c r="C142" s="519"/>
      <c r="D142" s="412">
        <v>87427</v>
      </c>
      <c r="E142" s="354">
        <v>63116015</v>
      </c>
      <c r="F142" s="416" t="s">
        <v>1563</v>
      </c>
      <c r="G142" s="355" t="s">
        <v>877</v>
      </c>
      <c r="H142" s="356">
        <v>10</v>
      </c>
      <c r="I142" s="488">
        <v>14410</v>
      </c>
      <c r="J142" s="366">
        <f t="shared" si="13"/>
        <v>434</v>
      </c>
      <c r="K142" s="337"/>
      <c r="L142" s="337"/>
      <c r="M142" s="337">
        <v>434</v>
      </c>
      <c r="N142" s="239"/>
      <c r="O142" s="490"/>
      <c r="P142" s="520" t="s">
        <v>1597</v>
      </c>
    </row>
    <row r="143" spans="1:17" x14ac:dyDescent="0.2">
      <c r="A143" s="303">
        <v>167</v>
      </c>
      <c r="B143" s="518" t="s">
        <v>1601</v>
      </c>
      <c r="C143" s="519"/>
      <c r="D143" s="412">
        <v>87428</v>
      </c>
      <c r="E143" s="354">
        <v>63116015</v>
      </c>
      <c r="F143" s="416" t="s">
        <v>1563</v>
      </c>
      <c r="G143" s="355" t="s">
        <v>877</v>
      </c>
      <c r="H143" s="356">
        <v>10</v>
      </c>
      <c r="I143" s="488">
        <v>14410</v>
      </c>
      <c r="J143" s="366">
        <f t="shared" si="13"/>
        <v>533</v>
      </c>
      <c r="K143" s="337"/>
      <c r="L143" s="337"/>
      <c r="M143" s="337">
        <v>533</v>
      </c>
      <c r="N143" s="239"/>
      <c r="O143" s="490"/>
      <c r="P143" s="520" t="s">
        <v>1598</v>
      </c>
    </row>
    <row r="144" spans="1:17" x14ac:dyDescent="0.2">
      <c r="A144" s="303">
        <v>168</v>
      </c>
      <c r="B144" s="518" t="s">
        <v>1602</v>
      </c>
      <c r="C144" s="519"/>
      <c r="D144" s="412">
        <v>87429</v>
      </c>
      <c r="E144" s="354">
        <v>63116015</v>
      </c>
      <c r="F144" s="416" t="s">
        <v>1563</v>
      </c>
      <c r="G144" s="355" t="s">
        <v>877</v>
      </c>
      <c r="H144" s="356">
        <v>10</v>
      </c>
      <c r="I144" s="488">
        <v>14410</v>
      </c>
      <c r="J144" s="366">
        <f t="shared" si="13"/>
        <v>2696</v>
      </c>
      <c r="K144" s="337"/>
      <c r="L144" s="337"/>
      <c r="M144" s="337">
        <v>2696</v>
      </c>
      <c r="N144" s="239"/>
      <c r="O144" s="490"/>
      <c r="P144" s="520" t="s">
        <v>1599</v>
      </c>
    </row>
    <row r="145" spans="1:16" x14ac:dyDescent="0.2">
      <c r="A145" s="303">
        <v>169</v>
      </c>
      <c r="B145" s="518" t="s">
        <v>1603</v>
      </c>
      <c r="C145" s="519"/>
      <c r="D145" s="412">
        <v>87430</v>
      </c>
      <c r="E145" s="354">
        <v>63116015</v>
      </c>
      <c r="F145" s="416" t="s">
        <v>1563</v>
      </c>
      <c r="G145" s="355" t="s">
        <v>877</v>
      </c>
      <c r="H145" s="356">
        <v>10</v>
      </c>
      <c r="I145" s="488">
        <v>14410</v>
      </c>
      <c r="J145" s="366">
        <f t="shared" si="13"/>
        <v>409</v>
      </c>
      <c r="K145" s="337"/>
      <c r="L145" s="337"/>
      <c r="M145" s="337">
        <v>409</v>
      </c>
      <c r="N145" s="239"/>
      <c r="O145" s="490"/>
      <c r="P145" s="520" t="s">
        <v>1599</v>
      </c>
    </row>
    <row r="146" spans="1:16" x14ac:dyDescent="0.2">
      <c r="A146" s="303">
        <v>170</v>
      </c>
      <c r="B146" s="518" t="s">
        <v>1604</v>
      </c>
      <c r="C146" s="519"/>
      <c r="D146" s="412">
        <v>87431</v>
      </c>
      <c r="E146" s="354">
        <v>63116015</v>
      </c>
      <c r="F146" s="416" t="s">
        <v>1563</v>
      </c>
      <c r="G146" s="355" t="s">
        <v>877</v>
      </c>
      <c r="H146" s="356">
        <v>10</v>
      </c>
      <c r="I146" s="488">
        <v>14410</v>
      </c>
      <c r="J146" s="366">
        <f t="shared" si="13"/>
        <v>919.93</v>
      </c>
      <c r="K146" s="337"/>
      <c r="L146" s="337"/>
      <c r="M146" s="337">
        <v>919.93</v>
      </c>
      <c r="N146" s="239"/>
      <c r="O146" s="490"/>
      <c r="P146" s="520" t="s">
        <v>1598</v>
      </c>
    </row>
    <row r="147" spans="1:16" x14ac:dyDescent="0.2">
      <c r="A147" s="303">
        <v>171</v>
      </c>
      <c r="B147" s="518" t="s">
        <v>1605</v>
      </c>
      <c r="C147" s="519"/>
      <c r="D147" s="412">
        <v>87432</v>
      </c>
      <c r="E147" s="354">
        <v>63116015</v>
      </c>
      <c r="F147" s="416" t="s">
        <v>1563</v>
      </c>
      <c r="G147" s="355" t="s">
        <v>877</v>
      </c>
      <c r="H147" s="356">
        <v>10</v>
      </c>
      <c r="I147" s="488">
        <v>14410</v>
      </c>
      <c r="J147" s="366">
        <f t="shared" si="13"/>
        <v>1926.9</v>
      </c>
      <c r="K147" s="337"/>
      <c r="L147" s="337"/>
      <c r="M147" s="337">
        <v>1926.9</v>
      </c>
      <c r="N147" s="239"/>
      <c r="O147" s="490"/>
      <c r="P147" s="520" t="s">
        <v>1600</v>
      </c>
    </row>
    <row r="148" spans="1:16" x14ac:dyDescent="0.2">
      <c r="A148" s="303">
        <v>172</v>
      </c>
      <c r="B148" s="518" t="s">
        <v>1606</v>
      </c>
      <c r="C148" s="519"/>
      <c r="D148" s="412">
        <v>87434</v>
      </c>
      <c r="E148" s="354">
        <v>63116015</v>
      </c>
      <c r="F148" s="416" t="s">
        <v>1563</v>
      </c>
      <c r="G148" s="355" t="s">
        <v>877</v>
      </c>
      <c r="H148" s="356">
        <v>10</v>
      </c>
      <c r="I148" s="488">
        <v>14410</v>
      </c>
      <c r="J148" s="366">
        <f t="shared" si="13"/>
        <v>478.05</v>
      </c>
      <c r="K148" s="337"/>
      <c r="L148" s="337"/>
      <c r="M148" s="337">
        <v>478.05</v>
      </c>
      <c r="N148" s="239"/>
      <c r="O148" s="490"/>
      <c r="P148" s="520" t="s">
        <v>505</v>
      </c>
    </row>
    <row r="149" spans="1:16" x14ac:dyDescent="0.2">
      <c r="A149" s="303">
        <v>173</v>
      </c>
      <c r="B149" s="518" t="s">
        <v>1607</v>
      </c>
      <c r="C149" s="519"/>
      <c r="D149" s="412">
        <v>87435</v>
      </c>
      <c r="E149" s="354">
        <v>63116015</v>
      </c>
      <c r="F149" s="416" t="s">
        <v>1563</v>
      </c>
      <c r="G149" s="355" t="s">
        <v>877</v>
      </c>
      <c r="H149" s="356">
        <v>10</v>
      </c>
      <c r="I149" s="488">
        <v>14410</v>
      </c>
      <c r="J149" s="366">
        <f t="shared" si="13"/>
        <v>384</v>
      </c>
      <c r="K149" s="337"/>
      <c r="L149" s="337"/>
      <c r="M149" s="337">
        <v>384</v>
      </c>
      <c r="N149" s="239"/>
      <c r="O149" s="490"/>
      <c r="P149" s="520" t="s">
        <v>932</v>
      </c>
    </row>
    <row r="150" spans="1:16" ht="13.5" thickBot="1" x14ac:dyDescent="0.25">
      <c r="A150" s="303">
        <v>174</v>
      </c>
      <c r="B150" s="269"/>
      <c r="C150" s="32"/>
      <c r="D150" s="38"/>
      <c r="E150" s="77"/>
      <c r="F150" s="35" t="s">
        <v>1563</v>
      </c>
      <c r="G150" s="74" t="s">
        <v>95</v>
      </c>
      <c r="H150" s="45">
        <v>10</v>
      </c>
      <c r="I150" s="37">
        <v>11110</v>
      </c>
      <c r="J150" s="220">
        <f t="shared" si="13"/>
        <v>18020.16</v>
      </c>
      <c r="K150" s="185">
        <v>18020.16</v>
      </c>
      <c r="L150" s="337"/>
      <c r="M150" s="185"/>
      <c r="N150" s="186"/>
      <c r="O150" s="189"/>
      <c r="P150" s="429"/>
    </row>
    <row r="151" spans="1:16" ht="13.5" thickBot="1" x14ac:dyDescent="0.25">
      <c r="A151" s="200"/>
      <c r="B151" s="201"/>
      <c r="C151" s="218"/>
      <c r="D151" s="203"/>
      <c r="E151" s="203"/>
      <c r="F151" s="202"/>
      <c r="G151" s="203"/>
      <c r="H151" s="202"/>
      <c r="I151" s="204" t="s">
        <v>47</v>
      </c>
      <c r="J151" s="205">
        <f>SUM(J7:J150)</f>
        <v>492585.94999999995</v>
      </c>
      <c r="K151" s="205">
        <f>SUM(K7:K150)</f>
        <v>44609.7</v>
      </c>
      <c r="L151" s="205">
        <f>SUM(L7:L150)</f>
        <v>0</v>
      </c>
      <c r="M151" s="205">
        <f>SUM(M7:M150)</f>
        <v>415016.02999999997</v>
      </c>
      <c r="N151" s="205">
        <f>SUM(N7:N150)</f>
        <v>32960.22</v>
      </c>
      <c r="O151" s="205">
        <f>SUM(O7:O150)</f>
        <v>0</v>
      </c>
      <c r="P151" s="219"/>
    </row>
    <row r="152" spans="1:16" x14ac:dyDescent="0.2">
      <c r="K152" s="114"/>
      <c r="L152" s="114"/>
      <c r="M152" s="114"/>
      <c r="N152" s="114"/>
      <c r="O152" s="114"/>
      <c r="P152" s="178"/>
    </row>
    <row r="153" spans="1:16" x14ac:dyDescent="0.2">
      <c r="E153" s="107" t="s">
        <v>57</v>
      </c>
      <c r="M153" s="430"/>
      <c r="N153" s="352"/>
    </row>
    <row r="154" spans="1:16" x14ac:dyDescent="0.2">
      <c r="K154" s="439"/>
    </row>
    <row r="168" spans="16:16" x14ac:dyDescent="0.2">
      <c r="P168" s="188"/>
    </row>
    <row r="354" ht="12.75" customHeight="1" x14ac:dyDescent="0.2"/>
  </sheetData>
  <autoFilter ref="A6:P47" xr:uid="{00000000-0009-0000-0000-000000000000}"/>
  <phoneticPr fontId="2" type="noConversion"/>
  <pageMargins left="0.52" right="0.48" top="1" bottom="1" header="0.5" footer="0.5"/>
  <pageSetup scale="8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30"/>
  <sheetViews>
    <sheetView zoomScale="110" zoomScaleNormal="110" workbookViewId="0">
      <selection activeCell="K15" sqref="K15:M15"/>
    </sheetView>
  </sheetViews>
  <sheetFormatPr defaultRowHeight="12.75" x14ac:dyDescent="0.2"/>
  <cols>
    <col min="1" max="1" width="3.28515625" style="2" customWidth="1"/>
    <col min="2" max="2" width="11.7109375" style="87" customWidth="1"/>
    <col min="3" max="3" width="8.7109375" style="2" customWidth="1"/>
    <col min="4" max="4" width="6.7109375" style="3" customWidth="1"/>
    <col min="5" max="5" width="9.7109375" style="3" customWidth="1"/>
    <col min="6" max="6" width="8.7109375" style="2" customWidth="1"/>
    <col min="7" max="7" width="21.140625" style="3" customWidth="1"/>
    <col min="8" max="8" width="3.85546875" style="2" customWidth="1"/>
    <col min="9" max="9" width="7.28515625" style="2" customWidth="1"/>
    <col min="10" max="10" width="8.28515625" style="2" customWidth="1"/>
    <col min="11" max="11" width="7.85546875" style="2" customWidth="1"/>
    <col min="12" max="12" width="7.140625" style="2" customWidth="1"/>
    <col min="13" max="13" width="7.7109375" style="2" customWidth="1"/>
    <col min="14" max="14" width="6.5703125" style="2" customWidth="1"/>
    <col min="15" max="15" width="7.28515625" style="2" customWidth="1"/>
    <col min="16" max="16" width="17.42578125" style="2" customWidth="1"/>
    <col min="17" max="16384" width="9.140625" style="2"/>
  </cols>
  <sheetData>
    <row r="1" spans="1:18" s="81" customFormat="1" ht="21" customHeight="1" x14ac:dyDescent="0.25">
      <c r="B1" s="91"/>
      <c r="C1" s="125" t="s">
        <v>65</v>
      </c>
      <c r="D1" s="339"/>
      <c r="E1" s="340"/>
      <c r="F1" s="126"/>
      <c r="P1" s="107"/>
    </row>
    <row r="2" spans="1:18" s="81" customFormat="1" ht="15" x14ac:dyDescent="0.25">
      <c r="B2" s="91"/>
      <c r="C2" s="125" t="s">
        <v>1</v>
      </c>
      <c r="D2" s="339"/>
      <c r="E2" s="340"/>
      <c r="F2" s="126"/>
      <c r="P2" s="107"/>
    </row>
    <row r="3" spans="1:18" s="81" customFormat="1" ht="15" x14ac:dyDescent="0.25">
      <c r="A3" s="82"/>
      <c r="B3" s="92"/>
      <c r="C3" s="125" t="s">
        <v>82</v>
      </c>
      <c r="D3" s="340"/>
      <c r="E3" s="339"/>
      <c r="F3" s="126"/>
      <c r="P3" s="107"/>
    </row>
    <row r="4" spans="1:18" s="81" customFormat="1" ht="20.25" customHeight="1" x14ac:dyDescent="0.2">
      <c r="B4" s="91"/>
      <c r="C4" s="176"/>
      <c r="D4" s="107"/>
      <c r="E4" s="107"/>
      <c r="G4" s="107"/>
      <c r="P4" s="107"/>
    </row>
    <row r="6" spans="1:18" s="6" customFormat="1" ht="16.5" thickBot="1" x14ac:dyDescent="0.3">
      <c r="A6" s="33" t="s">
        <v>112</v>
      </c>
      <c r="B6" s="100"/>
      <c r="C6" s="33"/>
      <c r="D6" s="94"/>
      <c r="E6" s="94"/>
      <c r="F6" s="33"/>
      <c r="G6" s="94"/>
      <c r="H6" s="33"/>
      <c r="I6" s="33"/>
      <c r="J6" s="33"/>
      <c r="K6" s="33"/>
      <c r="L6" s="7"/>
      <c r="M6" s="7"/>
      <c r="N6" s="7"/>
      <c r="O6" s="7"/>
      <c r="P6" s="7"/>
      <c r="Q6" s="7"/>
      <c r="R6" s="7"/>
    </row>
    <row r="7" spans="1:18" s="6" customFormat="1" ht="13.5" thickBot="1" x14ac:dyDescent="0.25">
      <c r="A7" s="240" t="s">
        <v>2</v>
      </c>
      <c r="B7" s="207" t="s">
        <v>49</v>
      </c>
      <c r="C7" s="224" t="s">
        <v>48</v>
      </c>
      <c r="D7" s="209" t="s">
        <v>0</v>
      </c>
      <c r="E7" s="210" t="s">
        <v>3</v>
      </c>
      <c r="F7" s="211" t="s">
        <v>50</v>
      </c>
      <c r="G7" s="241" t="s">
        <v>4</v>
      </c>
      <c r="H7" s="240" t="s">
        <v>28</v>
      </c>
      <c r="I7" s="243" t="s">
        <v>5</v>
      </c>
      <c r="J7" s="244" t="s">
        <v>6</v>
      </c>
      <c r="K7" s="271" t="s">
        <v>7</v>
      </c>
      <c r="L7" s="246" t="s">
        <v>8</v>
      </c>
      <c r="M7" s="244" t="s">
        <v>9</v>
      </c>
      <c r="N7" s="247" t="s">
        <v>10</v>
      </c>
      <c r="O7" s="244" t="s">
        <v>11</v>
      </c>
      <c r="P7" s="244" t="s">
        <v>12</v>
      </c>
    </row>
    <row r="8" spans="1:18" s="6" customFormat="1" x14ac:dyDescent="0.2">
      <c r="A8" s="25">
        <v>1</v>
      </c>
      <c r="B8" s="112"/>
      <c r="C8" s="68"/>
      <c r="D8" s="103"/>
      <c r="E8" s="102"/>
      <c r="F8" s="36" t="s">
        <v>128</v>
      </c>
      <c r="G8" s="74" t="s">
        <v>93</v>
      </c>
      <c r="H8" s="45">
        <v>10</v>
      </c>
      <c r="I8" s="37">
        <v>11110</v>
      </c>
      <c r="J8" s="220">
        <f t="shared" ref="J8:J13" si="0">SUM(K8+L8+M8+N8+O8)</f>
        <v>3060.34</v>
      </c>
      <c r="K8" s="316">
        <v>3060.34</v>
      </c>
      <c r="L8" s="182"/>
      <c r="M8" s="182"/>
      <c r="N8" s="182"/>
      <c r="O8" s="182"/>
      <c r="P8" s="106"/>
      <c r="R8" s="441"/>
    </row>
    <row r="9" spans="1:18" s="6" customFormat="1" x14ac:dyDescent="0.2">
      <c r="A9" s="25">
        <v>2</v>
      </c>
      <c r="B9" s="101" t="s">
        <v>430</v>
      </c>
      <c r="C9" s="16" t="s">
        <v>199</v>
      </c>
      <c r="D9" s="97">
        <v>30259</v>
      </c>
      <c r="E9" s="77">
        <v>63148015</v>
      </c>
      <c r="F9" s="36" t="s">
        <v>416</v>
      </c>
      <c r="G9" s="106" t="s">
        <v>217</v>
      </c>
      <c r="H9" s="45">
        <v>10</v>
      </c>
      <c r="I9" s="37">
        <v>14310</v>
      </c>
      <c r="J9" s="315">
        <f t="shared" si="0"/>
        <v>877.3</v>
      </c>
      <c r="K9" s="184"/>
      <c r="L9" s="182"/>
      <c r="M9" s="185">
        <v>877.3</v>
      </c>
      <c r="N9" s="186"/>
      <c r="O9" s="186"/>
      <c r="P9" s="106" t="s">
        <v>428</v>
      </c>
    </row>
    <row r="10" spans="1:18" s="6" customFormat="1" x14ac:dyDescent="0.2">
      <c r="A10" s="25">
        <v>3</v>
      </c>
      <c r="B10" s="112"/>
      <c r="C10" s="68"/>
      <c r="D10" s="103"/>
      <c r="E10" s="102"/>
      <c r="F10" s="312" t="s">
        <v>735</v>
      </c>
      <c r="G10" s="74" t="s">
        <v>94</v>
      </c>
      <c r="H10" s="45">
        <v>10</v>
      </c>
      <c r="I10" s="37">
        <v>11110</v>
      </c>
      <c r="J10" s="220">
        <f t="shared" si="0"/>
        <v>3060.34</v>
      </c>
      <c r="K10" s="316">
        <v>3060.34</v>
      </c>
      <c r="L10" s="182"/>
      <c r="M10" s="182"/>
      <c r="N10" s="182"/>
      <c r="O10" s="182"/>
      <c r="P10" s="106"/>
    </row>
    <row r="11" spans="1:18" s="6" customFormat="1" x14ac:dyDescent="0.2">
      <c r="A11" s="21">
        <v>4</v>
      </c>
      <c r="B11" s="112" t="s">
        <v>816</v>
      </c>
      <c r="C11" s="68" t="s">
        <v>817</v>
      </c>
      <c r="D11" s="103">
        <v>51292</v>
      </c>
      <c r="E11" s="102">
        <v>63148015</v>
      </c>
      <c r="F11" s="36" t="s">
        <v>795</v>
      </c>
      <c r="G11" s="80" t="s">
        <v>818</v>
      </c>
      <c r="H11" s="30">
        <v>10</v>
      </c>
      <c r="I11" s="31">
        <v>13320</v>
      </c>
      <c r="J11" s="220">
        <f t="shared" si="0"/>
        <v>1648.16</v>
      </c>
      <c r="K11" s="182"/>
      <c r="L11" s="182"/>
      <c r="M11" s="182">
        <v>1648.16</v>
      </c>
      <c r="N11" s="182"/>
      <c r="O11" s="182"/>
      <c r="P11" s="106" t="s">
        <v>280</v>
      </c>
    </row>
    <row r="12" spans="1:18" s="6" customFormat="1" x14ac:dyDescent="0.2">
      <c r="A12" s="25">
        <v>5</v>
      </c>
      <c r="B12" s="112" t="s">
        <v>844</v>
      </c>
      <c r="C12" s="68" t="s">
        <v>264</v>
      </c>
      <c r="D12" s="103">
        <v>53540</v>
      </c>
      <c r="E12" s="102">
        <v>63148015</v>
      </c>
      <c r="F12" s="36" t="s">
        <v>819</v>
      </c>
      <c r="G12" s="80" t="s">
        <v>180</v>
      </c>
      <c r="H12" s="30">
        <v>10</v>
      </c>
      <c r="I12" s="31">
        <v>13460</v>
      </c>
      <c r="J12" s="220">
        <f t="shared" si="0"/>
        <v>320</v>
      </c>
      <c r="K12" s="184"/>
      <c r="L12" s="182"/>
      <c r="M12" s="185">
        <v>320</v>
      </c>
      <c r="N12" s="186"/>
      <c r="O12" s="186"/>
      <c r="P12" s="106" t="s">
        <v>845</v>
      </c>
    </row>
    <row r="13" spans="1:18" s="6" customFormat="1" ht="13.5" thickBot="1" x14ac:dyDescent="0.25">
      <c r="A13" s="25">
        <v>6</v>
      </c>
      <c r="B13" s="112"/>
      <c r="C13" s="68"/>
      <c r="D13" s="103"/>
      <c r="E13" s="102"/>
      <c r="F13" s="36" t="s">
        <v>1563</v>
      </c>
      <c r="G13" s="74" t="s">
        <v>95</v>
      </c>
      <c r="H13" s="45">
        <v>10</v>
      </c>
      <c r="I13" s="37">
        <v>11110</v>
      </c>
      <c r="J13" s="220">
        <f t="shared" si="0"/>
        <v>4558.9799999999996</v>
      </c>
      <c r="K13" s="184">
        <v>4558.9799999999996</v>
      </c>
      <c r="L13" s="182"/>
      <c r="M13" s="185"/>
      <c r="N13" s="186"/>
      <c r="O13" s="186"/>
      <c r="P13" s="106"/>
    </row>
    <row r="14" spans="1:18" s="6" customFormat="1" ht="13.5" thickBot="1" x14ac:dyDescent="0.25">
      <c r="A14" s="232"/>
      <c r="B14" s="248"/>
      <c r="C14" s="233"/>
      <c r="D14" s="234"/>
      <c r="E14" s="234"/>
      <c r="F14" s="233"/>
      <c r="G14" s="234"/>
      <c r="H14" s="233"/>
      <c r="I14" s="235" t="s">
        <v>42</v>
      </c>
      <c r="J14" s="236">
        <f>SUM(J8:J13)</f>
        <v>13525.12</v>
      </c>
      <c r="K14" s="236">
        <f>SUM(K8:K13)</f>
        <v>10679.66</v>
      </c>
      <c r="L14" s="199">
        <f>SUM(L8:L13)</f>
        <v>0</v>
      </c>
      <c r="M14" s="199">
        <f>SUM(M8:M13)</f>
        <v>2845.46</v>
      </c>
      <c r="N14" s="199">
        <f>SUM(N8:N13)</f>
        <v>0</v>
      </c>
      <c r="O14" s="199">
        <f>SUM(O8:O13)</f>
        <v>0</v>
      </c>
      <c r="P14" s="235"/>
    </row>
    <row r="15" spans="1:18" s="6" customFormat="1" x14ac:dyDescent="0.2">
      <c r="A15" s="2"/>
      <c r="B15" s="87"/>
      <c r="C15" s="2"/>
      <c r="D15" s="3"/>
      <c r="E15" s="3"/>
      <c r="F15" s="2"/>
      <c r="G15" s="3"/>
      <c r="H15" s="2"/>
      <c r="I15" s="2"/>
      <c r="J15" s="2"/>
      <c r="K15" s="524"/>
      <c r="L15" s="336"/>
      <c r="M15" s="336"/>
      <c r="N15" s="336"/>
      <c r="O15" s="336"/>
      <c r="P15" s="336"/>
    </row>
    <row r="16" spans="1:18" s="6" customFormat="1" x14ac:dyDescent="0.2">
      <c r="A16" s="2"/>
      <c r="B16" s="87"/>
      <c r="C16" s="2"/>
      <c r="D16" s="3"/>
      <c r="E16" s="3"/>
      <c r="F16" s="2"/>
      <c r="G16" s="3"/>
      <c r="H16" s="2"/>
      <c r="I16" s="2"/>
      <c r="J16" s="262"/>
      <c r="K16" s="272"/>
      <c r="L16" s="2"/>
      <c r="M16" s="428"/>
      <c r="N16" s="2"/>
      <c r="O16" s="2"/>
      <c r="P16" s="27"/>
    </row>
    <row r="17" spans="1:16" s="6" customFormat="1" x14ac:dyDescent="0.2">
      <c r="A17" s="2"/>
      <c r="B17" s="87"/>
      <c r="C17" s="2"/>
      <c r="D17" s="3"/>
      <c r="E17" s="3"/>
      <c r="F17" s="2"/>
      <c r="G17" s="3"/>
      <c r="H17" s="2"/>
      <c r="I17" s="2"/>
      <c r="J17" s="2"/>
      <c r="K17" s="2"/>
      <c r="L17" s="2"/>
      <c r="M17" s="2"/>
      <c r="N17" s="2"/>
      <c r="O17" s="2"/>
      <c r="P17" s="2"/>
    </row>
    <row r="18" spans="1:16" s="6" customFormat="1" x14ac:dyDescent="0.2">
      <c r="A18" s="2"/>
      <c r="B18" s="87"/>
      <c r="C18" s="2"/>
      <c r="D18" s="3"/>
      <c r="E18" s="3"/>
      <c r="F18" s="2"/>
      <c r="G18" s="3"/>
      <c r="H18" s="2"/>
      <c r="I18" s="2"/>
      <c r="J18" s="2"/>
      <c r="K18" s="2"/>
      <c r="L18" s="2"/>
      <c r="M18" s="2"/>
      <c r="N18" s="2"/>
      <c r="O18" s="2"/>
      <c r="P18" s="2"/>
    </row>
    <row r="19" spans="1:16" s="6" customFormat="1" x14ac:dyDescent="0.2">
      <c r="A19" s="2"/>
      <c r="B19" s="87"/>
      <c r="C19" s="2"/>
      <c r="D19" s="3"/>
      <c r="E19" s="3"/>
      <c r="F19" s="2"/>
      <c r="G19" s="3"/>
      <c r="H19" s="2"/>
      <c r="I19" s="2"/>
      <c r="J19" s="2"/>
      <c r="K19" s="2"/>
      <c r="L19" s="2"/>
      <c r="M19" s="2"/>
      <c r="N19" s="2"/>
      <c r="O19" s="2"/>
      <c r="P19" s="2"/>
    </row>
    <row r="20" spans="1:16" s="6" customFormat="1" x14ac:dyDescent="0.2">
      <c r="A20" s="2"/>
      <c r="B20" s="87"/>
      <c r="C20" s="2"/>
      <c r="D20" s="3"/>
      <c r="E20" s="3"/>
      <c r="F20" s="2"/>
      <c r="G20" s="3"/>
      <c r="H20" s="2"/>
      <c r="I20" s="2"/>
      <c r="J20" s="2"/>
      <c r="K20" s="2"/>
      <c r="L20" s="2"/>
      <c r="M20" s="2"/>
      <c r="N20" s="2"/>
      <c r="O20" s="2"/>
      <c r="P20" s="2"/>
    </row>
    <row r="21" spans="1:16" s="6" customFormat="1" x14ac:dyDescent="0.2">
      <c r="A21" s="2"/>
      <c r="B21" s="87"/>
      <c r="C21" s="2"/>
      <c r="D21" s="3"/>
      <c r="E21" s="3"/>
      <c r="F21" s="2"/>
      <c r="G21" s="3"/>
      <c r="H21" s="2"/>
      <c r="I21" s="2"/>
      <c r="J21" s="2"/>
      <c r="K21" s="2"/>
      <c r="L21" s="2"/>
      <c r="M21" s="2"/>
      <c r="N21" s="2"/>
      <c r="O21" s="2"/>
      <c r="P21" s="2"/>
    </row>
    <row r="22" spans="1:16" s="6" customFormat="1" x14ac:dyDescent="0.2">
      <c r="A22" s="2"/>
      <c r="B22" s="87"/>
      <c r="C22" s="2"/>
      <c r="D22" s="3"/>
      <c r="E22" s="3"/>
      <c r="F22" s="2"/>
      <c r="G22" s="3"/>
      <c r="H22" s="2"/>
      <c r="I22" s="2"/>
      <c r="J22" s="2"/>
      <c r="K22" s="2"/>
      <c r="L22" s="2"/>
      <c r="M22" s="2"/>
      <c r="N22" s="2"/>
      <c r="O22" s="2"/>
      <c r="P22" s="2"/>
    </row>
    <row r="23" spans="1:16" s="6" customFormat="1" x14ac:dyDescent="0.2">
      <c r="A23" s="2"/>
      <c r="B23" s="87"/>
      <c r="C23" s="2"/>
      <c r="D23" s="3"/>
      <c r="E23" s="3"/>
      <c r="F23" s="2"/>
      <c r="G23" s="3"/>
      <c r="H23" s="2"/>
      <c r="I23" s="2"/>
      <c r="J23" s="2"/>
      <c r="K23" s="2"/>
      <c r="L23" s="2"/>
      <c r="M23" s="2"/>
      <c r="N23" s="2"/>
      <c r="O23" s="2"/>
      <c r="P23" s="2"/>
    </row>
    <row r="24" spans="1:16" s="6" customFormat="1" x14ac:dyDescent="0.2">
      <c r="A24" s="2"/>
      <c r="B24" s="87"/>
      <c r="C24" s="2"/>
      <c r="D24" s="3"/>
      <c r="E24" s="3"/>
      <c r="F24" s="2"/>
      <c r="G24" s="3"/>
      <c r="H24" s="2"/>
      <c r="I24" s="2"/>
      <c r="J24" s="2"/>
      <c r="K24" s="2"/>
      <c r="L24" s="2"/>
      <c r="M24" s="2"/>
      <c r="N24" s="2"/>
      <c r="O24" s="2"/>
      <c r="P24" s="2"/>
    </row>
    <row r="25" spans="1:16" s="6" customFormat="1" x14ac:dyDescent="0.2">
      <c r="A25" s="2"/>
      <c r="B25" s="87"/>
      <c r="C25" s="2"/>
      <c r="D25" s="3"/>
      <c r="E25" s="3"/>
      <c r="F25" s="2"/>
      <c r="G25" s="3"/>
      <c r="H25" s="2"/>
      <c r="I25" s="2"/>
      <c r="J25" s="2"/>
      <c r="K25" s="2"/>
      <c r="L25" s="2"/>
      <c r="M25" s="2"/>
      <c r="N25" s="2"/>
      <c r="O25" s="2"/>
      <c r="P25" s="2"/>
    </row>
    <row r="26" spans="1:16" s="6" customFormat="1" x14ac:dyDescent="0.2">
      <c r="A26" s="2"/>
      <c r="B26" s="87"/>
      <c r="C26" s="2"/>
      <c r="D26" s="3"/>
      <c r="E26" s="3"/>
      <c r="F26" s="2"/>
      <c r="G26" s="3"/>
      <c r="H26" s="2"/>
      <c r="I26" s="2"/>
      <c r="J26" s="2"/>
      <c r="K26" s="2"/>
      <c r="L26" s="2"/>
      <c r="M26" s="2"/>
      <c r="N26" s="2"/>
      <c r="O26" s="2"/>
      <c r="P26" s="2"/>
    </row>
    <row r="27" spans="1:16" s="6" customFormat="1" x14ac:dyDescent="0.2">
      <c r="A27" s="2"/>
      <c r="B27" s="87"/>
      <c r="C27" s="2"/>
      <c r="D27" s="3"/>
      <c r="E27" s="3"/>
      <c r="F27" s="2"/>
      <c r="G27" s="3"/>
      <c r="H27" s="2"/>
      <c r="I27" s="2"/>
      <c r="J27" s="2"/>
      <c r="K27" s="2"/>
      <c r="L27" s="2"/>
      <c r="M27" s="2"/>
      <c r="N27" s="2"/>
      <c r="O27" s="2"/>
      <c r="P27" s="2"/>
    </row>
    <row r="28" spans="1:16" s="6" customFormat="1" x14ac:dyDescent="0.2">
      <c r="A28" s="2"/>
      <c r="B28" s="87"/>
      <c r="C28" s="2"/>
      <c r="D28" s="3"/>
      <c r="E28" s="3"/>
      <c r="F28" s="2"/>
      <c r="G28" s="3"/>
      <c r="H28" s="2"/>
      <c r="I28" s="2"/>
      <c r="J28" s="2"/>
      <c r="K28" s="2"/>
      <c r="L28" s="2"/>
      <c r="M28" s="2"/>
      <c r="N28" s="2"/>
      <c r="O28" s="2"/>
      <c r="P28" s="2"/>
    </row>
    <row r="29" spans="1:16" s="6" customFormat="1" x14ac:dyDescent="0.2">
      <c r="A29" s="2"/>
      <c r="B29" s="87"/>
      <c r="C29" s="2"/>
      <c r="D29" s="3"/>
      <c r="E29" s="3"/>
      <c r="F29" s="2"/>
      <c r="G29" s="3"/>
      <c r="H29" s="2"/>
      <c r="I29" s="2"/>
      <c r="J29" s="2"/>
      <c r="K29" s="2"/>
      <c r="L29" s="2"/>
      <c r="M29" s="2"/>
      <c r="N29" s="2"/>
      <c r="O29" s="2"/>
      <c r="P29" s="2"/>
    </row>
    <row r="30" spans="1:16" s="6" customFormat="1" x14ac:dyDescent="0.2">
      <c r="A30" s="2"/>
      <c r="B30" s="87"/>
      <c r="C30" s="2"/>
      <c r="D30" s="3"/>
      <c r="E30" s="3"/>
      <c r="F30" s="2"/>
      <c r="G30" s="3"/>
      <c r="H30" s="2"/>
      <c r="I30" s="2"/>
      <c r="J30" s="2"/>
      <c r="K30" s="2"/>
      <c r="L30" s="2"/>
      <c r="M30" s="2"/>
      <c r="N30" s="2"/>
      <c r="O30" s="2"/>
      <c r="P30" s="2"/>
    </row>
  </sheetData>
  <autoFilter ref="A7:P7" xr:uid="{00000000-0009-0000-0000-000009000000}"/>
  <phoneticPr fontId="2" type="noConversion"/>
  <pageMargins left="0.75" right="0.75" top="1" bottom="1" header="0.5" footer="0.5"/>
  <pageSetup scale="80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40"/>
  <sheetViews>
    <sheetView zoomScale="110" zoomScaleNormal="110" workbookViewId="0">
      <selection activeCell="A15" sqref="A15:XFD17"/>
    </sheetView>
  </sheetViews>
  <sheetFormatPr defaultRowHeight="12.75" x14ac:dyDescent="0.2"/>
  <cols>
    <col min="1" max="1" width="4" style="2" customWidth="1"/>
    <col min="2" max="2" width="10" style="3" customWidth="1"/>
    <col min="3" max="3" width="9.140625" style="2" customWidth="1"/>
    <col min="4" max="4" width="6.5703125" style="3" customWidth="1"/>
    <col min="5" max="5" width="10.5703125" style="3" customWidth="1"/>
    <col min="6" max="6" width="8.5703125" style="2" customWidth="1"/>
    <col min="7" max="7" width="23" style="3" customWidth="1"/>
    <col min="8" max="8" width="3.7109375" style="2" customWidth="1"/>
    <col min="9" max="9" width="6.28515625" style="2" customWidth="1"/>
    <col min="10" max="11" width="7.85546875" style="2" customWidth="1"/>
    <col min="12" max="12" width="6.7109375" style="2" customWidth="1"/>
    <col min="13" max="13" width="7.5703125" style="2" customWidth="1"/>
    <col min="14" max="14" width="7.7109375" style="2" customWidth="1"/>
    <col min="15" max="15" width="7.5703125" style="2" customWidth="1"/>
    <col min="16" max="16" width="17.28515625" style="2" customWidth="1"/>
    <col min="17" max="16384" width="9.140625" style="2"/>
  </cols>
  <sheetData>
    <row r="1" spans="1:19" s="81" customFormat="1" ht="21" customHeight="1" x14ac:dyDescent="0.25">
      <c r="B1" s="91"/>
      <c r="C1" s="125" t="s">
        <v>65</v>
      </c>
      <c r="D1" s="339"/>
      <c r="E1" s="340"/>
      <c r="F1" s="126"/>
      <c r="P1" s="107"/>
    </row>
    <row r="2" spans="1:19" s="81" customFormat="1" ht="15" x14ac:dyDescent="0.25">
      <c r="B2" s="91"/>
      <c r="C2" s="125" t="s">
        <v>1</v>
      </c>
      <c r="D2" s="339"/>
      <c r="E2" s="340"/>
      <c r="F2" s="126"/>
      <c r="P2" s="107"/>
    </row>
    <row r="3" spans="1:19" s="81" customFormat="1" ht="15" x14ac:dyDescent="0.25">
      <c r="A3" s="82"/>
      <c r="B3" s="92"/>
      <c r="C3" s="125" t="s">
        <v>82</v>
      </c>
      <c r="D3" s="340"/>
      <c r="E3" s="339"/>
      <c r="F3" s="126"/>
      <c r="P3" s="107"/>
    </row>
    <row r="4" spans="1:19" s="81" customFormat="1" ht="20.25" customHeight="1" x14ac:dyDescent="0.2">
      <c r="B4" s="91"/>
      <c r="C4" s="176"/>
      <c r="D4" s="107"/>
      <c r="E4" s="107"/>
      <c r="G4" s="107"/>
      <c r="P4" s="107"/>
    </row>
    <row r="5" spans="1:19" s="6" customFormat="1" ht="16.5" thickBot="1" x14ac:dyDescent="0.3">
      <c r="A5" s="33" t="s">
        <v>111</v>
      </c>
      <c r="B5" s="94"/>
      <c r="C5" s="33"/>
      <c r="D5" s="94"/>
      <c r="E5" s="94"/>
      <c r="F5" s="33"/>
      <c r="G5" s="94"/>
      <c r="H5" s="33"/>
      <c r="I5" s="33"/>
      <c r="J5" s="33"/>
      <c r="K5" s="33"/>
      <c r="L5" s="7"/>
      <c r="M5" s="7"/>
      <c r="N5" s="7"/>
      <c r="O5" s="7"/>
      <c r="P5" s="7"/>
      <c r="Q5" s="7"/>
      <c r="R5" s="7"/>
      <c r="S5" s="7"/>
    </row>
    <row r="6" spans="1:19" s="6" customFormat="1" ht="13.5" thickBot="1" x14ac:dyDescent="0.25">
      <c r="A6" s="240" t="s">
        <v>2</v>
      </c>
      <c r="B6" s="207" t="s">
        <v>49</v>
      </c>
      <c r="C6" s="224" t="s">
        <v>48</v>
      </c>
      <c r="D6" s="209" t="s">
        <v>0</v>
      </c>
      <c r="E6" s="210" t="s">
        <v>3</v>
      </c>
      <c r="F6" s="211" t="s">
        <v>50</v>
      </c>
      <c r="G6" s="241" t="s">
        <v>4</v>
      </c>
      <c r="H6" s="240" t="s">
        <v>28</v>
      </c>
      <c r="I6" s="243" t="s">
        <v>5</v>
      </c>
      <c r="J6" s="244" t="s">
        <v>6</v>
      </c>
      <c r="K6" s="245" t="s">
        <v>7</v>
      </c>
      <c r="L6" s="246" t="s">
        <v>8</v>
      </c>
      <c r="M6" s="244" t="s">
        <v>9</v>
      </c>
      <c r="N6" s="247" t="s">
        <v>10</v>
      </c>
      <c r="O6" s="244" t="s">
        <v>11</v>
      </c>
      <c r="P6" s="244" t="s">
        <v>12</v>
      </c>
    </row>
    <row r="7" spans="1:19" s="6" customFormat="1" x14ac:dyDescent="0.2">
      <c r="A7" s="16">
        <v>1</v>
      </c>
      <c r="B7" s="269"/>
      <c r="C7" s="32"/>
      <c r="D7" s="38"/>
      <c r="E7" s="77"/>
      <c r="F7" s="36" t="s">
        <v>128</v>
      </c>
      <c r="G7" s="74" t="s">
        <v>93</v>
      </c>
      <c r="H7" s="45">
        <v>10</v>
      </c>
      <c r="I7" s="37">
        <v>11110</v>
      </c>
      <c r="J7" s="220">
        <f t="shared" ref="J7:J13" si="0">SUM(K7+L7+M7+N7+O7)</f>
        <v>3833.66</v>
      </c>
      <c r="K7" s="272">
        <v>3833.66</v>
      </c>
      <c r="L7" s="305"/>
      <c r="M7" s="185"/>
      <c r="N7" s="186"/>
      <c r="O7" s="186"/>
      <c r="P7" s="106"/>
      <c r="R7" s="441"/>
    </row>
    <row r="8" spans="1:19" s="6" customFormat="1" x14ac:dyDescent="0.2">
      <c r="A8" s="16">
        <v>2</v>
      </c>
      <c r="B8" s="101" t="s">
        <v>133</v>
      </c>
      <c r="C8" s="16" t="s">
        <v>134</v>
      </c>
      <c r="D8" s="97">
        <v>10694</v>
      </c>
      <c r="E8" s="102">
        <v>63165075</v>
      </c>
      <c r="F8" s="35" t="s">
        <v>135</v>
      </c>
      <c r="G8" s="74" t="s">
        <v>136</v>
      </c>
      <c r="H8" s="45">
        <v>10</v>
      </c>
      <c r="I8" s="48">
        <v>13445</v>
      </c>
      <c r="J8" s="220">
        <f t="shared" si="0"/>
        <v>449.7</v>
      </c>
      <c r="K8" s="316"/>
      <c r="L8" s="182"/>
      <c r="M8" s="182">
        <v>449.7</v>
      </c>
      <c r="N8" s="182"/>
      <c r="O8" s="182"/>
      <c r="P8" s="106" t="s">
        <v>137</v>
      </c>
    </row>
    <row r="9" spans="1:19" s="6" customFormat="1" x14ac:dyDescent="0.2">
      <c r="A9" s="16">
        <v>3</v>
      </c>
      <c r="B9" s="101" t="s">
        <v>138</v>
      </c>
      <c r="C9" s="16" t="s">
        <v>139</v>
      </c>
      <c r="D9" s="97">
        <v>10717</v>
      </c>
      <c r="E9" s="102">
        <v>63165075</v>
      </c>
      <c r="F9" s="35" t="s">
        <v>135</v>
      </c>
      <c r="G9" s="74" t="s">
        <v>136</v>
      </c>
      <c r="H9" s="45">
        <v>10</v>
      </c>
      <c r="I9" s="48">
        <v>13445</v>
      </c>
      <c r="J9" s="220">
        <f t="shared" si="0"/>
        <v>492.45</v>
      </c>
      <c r="K9" s="316"/>
      <c r="L9" s="182"/>
      <c r="M9" s="182">
        <v>492.45</v>
      </c>
      <c r="N9" s="182"/>
      <c r="O9" s="182"/>
      <c r="P9" s="106" t="s">
        <v>141</v>
      </c>
    </row>
    <row r="10" spans="1:19" s="6" customFormat="1" x14ac:dyDescent="0.2">
      <c r="A10" s="16">
        <v>4</v>
      </c>
      <c r="B10" s="403"/>
      <c r="C10" s="68"/>
      <c r="D10" s="97"/>
      <c r="E10" s="102"/>
      <c r="F10" s="312" t="s">
        <v>735</v>
      </c>
      <c r="G10" s="74" t="s">
        <v>94</v>
      </c>
      <c r="H10" s="45">
        <v>10</v>
      </c>
      <c r="I10" s="37">
        <v>11110</v>
      </c>
      <c r="J10" s="220">
        <f t="shared" si="0"/>
        <v>3833.66</v>
      </c>
      <c r="K10" s="316">
        <v>3833.66</v>
      </c>
      <c r="L10" s="239"/>
      <c r="M10" s="185"/>
      <c r="N10" s="186"/>
      <c r="O10" s="186"/>
      <c r="P10" s="409"/>
    </row>
    <row r="11" spans="1:19" s="6" customFormat="1" x14ac:dyDescent="0.2">
      <c r="A11" s="16">
        <v>5</v>
      </c>
      <c r="B11" s="112" t="s">
        <v>491</v>
      </c>
      <c r="C11" s="17" t="s">
        <v>492</v>
      </c>
      <c r="D11" s="97">
        <v>53407</v>
      </c>
      <c r="E11" s="97">
        <v>63165075</v>
      </c>
      <c r="F11" s="312" t="s">
        <v>819</v>
      </c>
      <c r="G11" s="80" t="s">
        <v>835</v>
      </c>
      <c r="H11" s="30">
        <v>10</v>
      </c>
      <c r="I11" s="31">
        <v>13445</v>
      </c>
      <c r="J11" s="220">
        <f t="shared" si="0"/>
        <v>449.7</v>
      </c>
      <c r="K11" s="223"/>
      <c r="L11" s="192"/>
      <c r="M11" s="185">
        <v>449.7</v>
      </c>
      <c r="N11" s="192"/>
      <c r="O11" s="192"/>
      <c r="P11" s="407" t="s">
        <v>494</v>
      </c>
    </row>
    <row r="12" spans="1:19" s="6" customFormat="1" x14ac:dyDescent="0.2">
      <c r="A12" s="16">
        <v>6</v>
      </c>
      <c r="B12" s="264" t="s">
        <v>813</v>
      </c>
      <c r="C12" s="65" t="s">
        <v>220</v>
      </c>
      <c r="D12" s="38">
        <v>53460</v>
      </c>
      <c r="E12" s="97">
        <v>63165075</v>
      </c>
      <c r="F12" s="36" t="s">
        <v>819</v>
      </c>
      <c r="G12" s="80" t="s">
        <v>180</v>
      </c>
      <c r="H12" s="30">
        <v>10</v>
      </c>
      <c r="I12" s="31">
        <v>13460</v>
      </c>
      <c r="J12" s="220">
        <f t="shared" si="0"/>
        <v>1400</v>
      </c>
      <c r="K12" s="184"/>
      <c r="L12" s="182"/>
      <c r="M12" s="185">
        <v>1400</v>
      </c>
      <c r="N12" s="186"/>
      <c r="O12" s="186"/>
      <c r="P12" s="106" t="s">
        <v>838</v>
      </c>
    </row>
    <row r="13" spans="1:19" s="6" customFormat="1" x14ac:dyDescent="0.2">
      <c r="A13" s="16">
        <v>7</v>
      </c>
      <c r="B13" s="264" t="s">
        <v>1229</v>
      </c>
      <c r="C13" s="65" t="s">
        <v>842</v>
      </c>
      <c r="D13" s="38">
        <v>72042</v>
      </c>
      <c r="E13" s="97">
        <v>63165075</v>
      </c>
      <c r="F13" s="35" t="s">
        <v>1213</v>
      </c>
      <c r="G13" s="80" t="s">
        <v>691</v>
      </c>
      <c r="H13" s="30">
        <v>10</v>
      </c>
      <c r="I13" s="31">
        <v>13610</v>
      </c>
      <c r="J13" s="220">
        <f t="shared" si="0"/>
        <v>64.75</v>
      </c>
      <c r="K13" s="184"/>
      <c r="L13" s="186"/>
      <c r="M13" s="185">
        <v>64.75</v>
      </c>
      <c r="N13" s="186"/>
      <c r="O13" s="186"/>
      <c r="P13" s="106" t="s">
        <v>1230</v>
      </c>
    </row>
    <row r="14" spans="1:19" s="6" customFormat="1" ht="13.5" thickBot="1" x14ac:dyDescent="0.25">
      <c r="A14" s="16">
        <v>9</v>
      </c>
      <c r="B14" s="264"/>
      <c r="C14" s="65"/>
      <c r="D14" s="38"/>
      <c r="E14" s="97"/>
      <c r="F14" s="19" t="s">
        <v>1563</v>
      </c>
      <c r="G14" s="74" t="s">
        <v>95</v>
      </c>
      <c r="H14" s="45">
        <v>10</v>
      </c>
      <c r="I14" s="37">
        <v>11110</v>
      </c>
      <c r="J14" s="220">
        <f t="shared" ref="J14" si="1">SUM(K14+L14+M14+N14+O14)</f>
        <v>3838.13</v>
      </c>
      <c r="K14" s="184">
        <v>3838.13</v>
      </c>
      <c r="L14" s="186"/>
      <c r="M14" s="185"/>
      <c r="N14" s="186"/>
      <c r="O14" s="186"/>
      <c r="P14" s="106"/>
    </row>
    <row r="15" spans="1:19" s="6" customFormat="1" ht="13.5" thickBot="1" x14ac:dyDescent="0.25">
      <c r="A15" s="232"/>
      <c r="B15" s="234"/>
      <c r="C15" s="233"/>
      <c r="D15" s="234"/>
      <c r="E15" s="234"/>
      <c r="F15" s="233"/>
      <c r="G15" s="234"/>
      <c r="H15" s="233"/>
      <c r="I15" s="235" t="s">
        <v>42</v>
      </c>
      <c r="J15" s="236">
        <f>SUM(J7:J14)</f>
        <v>14362.05</v>
      </c>
      <c r="K15" s="236">
        <f>SUM(K7:K14)</f>
        <v>11505.45</v>
      </c>
      <c r="L15" s="199">
        <f>SUM(L7:L14)</f>
        <v>0</v>
      </c>
      <c r="M15" s="199">
        <f>SUM(M7:M14)</f>
        <v>2856.6</v>
      </c>
      <c r="N15" s="199">
        <f>SUM(N7:N14)</f>
        <v>0</v>
      </c>
      <c r="O15" s="199">
        <f>SUM(O7:O14)</f>
        <v>0</v>
      </c>
      <c r="P15" s="235"/>
    </row>
    <row r="16" spans="1:19" s="6" customFormat="1" x14ac:dyDescent="0.2">
      <c r="A16" s="2"/>
      <c r="B16" s="3"/>
      <c r="C16" s="2"/>
      <c r="D16" s="3"/>
      <c r="E16" s="3"/>
      <c r="F16" s="2"/>
      <c r="G16" s="3"/>
      <c r="H16" s="2"/>
      <c r="I16" s="2"/>
      <c r="J16" s="2"/>
      <c r="K16" s="524"/>
      <c r="L16" s="336"/>
      <c r="M16" s="336"/>
      <c r="N16" s="336"/>
      <c r="O16" s="336"/>
      <c r="P16" s="336"/>
    </row>
    <row r="17" spans="1:16" s="6" customFormat="1" x14ac:dyDescent="0.2">
      <c r="A17" s="2"/>
      <c r="B17" s="3"/>
      <c r="C17" s="2"/>
      <c r="D17" s="3"/>
      <c r="E17" s="3"/>
      <c r="F17" s="2"/>
      <c r="G17" s="3"/>
      <c r="H17" s="2"/>
      <c r="I17" s="2"/>
      <c r="J17" s="272"/>
      <c r="K17" s="272"/>
      <c r="L17" s="2"/>
      <c r="M17" s="23"/>
      <c r="N17" s="2"/>
      <c r="O17" s="2"/>
      <c r="P17" s="27"/>
    </row>
    <row r="18" spans="1:16" s="6" customFormat="1" x14ac:dyDescent="0.2">
      <c r="A18" s="2"/>
    </row>
    <row r="19" spans="1:16" s="6" customFormat="1" x14ac:dyDescent="0.2">
      <c r="A19" s="2"/>
    </row>
    <row r="20" spans="1:16" s="6" customFormat="1" x14ac:dyDescent="0.2">
      <c r="A20" s="2"/>
      <c r="B20" s="3"/>
      <c r="C20" s="2"/>
      <c r="D20" s="3"/>
      <c r="E20" s="3"/>
      <c r="F20" s="2"/>
      <c r="G20" s="3"/>
      <c r="H20" s="2"/>
      <c r="I20" s="2"/>
      <c r="J20" s="2"/>
      <c r="K20" s="2"/>
      <c r="L20" s="2"/>
      <c r="M20" s="2"/>
      <c r="N20" s="2"/>
      <c r="O20" s="2"/>
      <c r="P20" s="2"/>
    </row>
    <row r="21" spans="1:16" s="6" customFormat="1" x14ac:dyDescent="0.2">
      <c r="A21" s="2"/>
      <c r="B21" s="3"/>
      <c r="C21" s="2"/>
      <c r="D21" s="3"/>
      <c r="E21" s="3"/>
      <c r="F21" s="2"/>
      <c r="G21" s="3"/>
      <c r="H21" s="2"/>
      <c r="I21" s="2"/>
      <c r="J21" s="2"/>
      <c r="K21" s="2"/>
      <c r="L21" s="2"/>
      <c r="M21" s="2"/>
      <c r="N21" s="2"/>
      <c r="O21" s="2"/>
      <c r="P21" s="2"/>
    </row>
    <row r="22" spans="1:16" s="6" customFormat="1" x14ac:dyDescent="0.2">
      <c r="A22" s="2"/>
      <c r="B22" s="3"/>
      <c r="C22" s="2"/>
      <c r="D22" s="3"/>
      <c r="E22" s="3"/>
      <c r="F22" s="2"/>
      <c r="G22" s="3"/>
      <c r="H22" s="2"/>
      <c r="I22" s="2"/>
      <c r="J22" s="2"/>
      <c r="K22" s="2"/>
      <c r="L22" s="2"/>
      <c r="M22" s="2"/>
      <c r="N22" s="2"/>
      <c r="O22" s="2"/>
      <c r="P22" s="2"/>
    </row>
    <row r="23" spans="1:16" s="6" customFormat="1" x14ac:dyDescent="0.2">
      <c r="A23" s="2"/>
      <c r="B23" s="3"/>
      <c r="C23" s="2"/>
      <c r="D23" s="3"/>
      <c r="E23" s="3"/>
      <c r="F23" s="2"/>
      <c r="G23" s="3"/>
      <c r="H23" s="2"/>
      <c r="I23" s="2"/>
      <c r="J23" s="2"/>
      <c r="K23" s="2"/>
      <c r="L23" s="2"/>
      <c r="M23" s="2"/>
      <c r="N23" s="2"/>
      <c r="O23" s="2"/>
      <c r="P23" s="2"/>
    </row>
    <row r="29" spans="1:16" ht="13.5" customHeight="1" x14ac:dyDescent="0.2"/>
    <row r="30" spans="1:16" ht="13.5" customHeight="1" x14ac:dyDescent="0.2"/>
    <row r="31" spans="1:16" ht="13.5" customHeight="1" x14ac:dyDescent="0.2"/>
    <row r="32" spans="1:16" ht="13.5" customHeight="1" x14ac:dyDescent="0.2"/>
    <row r="33" ht="13.5" customHeight="1" x14ac:dyDescent="0.2"/>
    <row r="34" ht="13.5" customHeight="1" x14ac:dyDescent="0.2"/>
    <row r="35" ht="13.5" customHeight="1" x14ac:dyDescent="0.2"/>
    <row r="36" ht="13.5" customHeight="1" x14ac:dyDescent="0.2"/>
    <row r="37" ht="13.5" customHeight="1" x14ac:dyDescent="0.2"/>
    <row r="38" ht="13.5" customHeight="1" x14ac:dyDescent="0.2"/>
    <row r="39" ht="13.5" customHeight="1" x14ac:dyDescent="0.2"/>
    <row r="40" ht="13.5" customHeight="1" x14ac:dyDescent="0.2"/>
  </sheetData>
  <autoFilter ref="A6:P14" xr:uid="{00000000-0009-0000-0000-00000A000000}"/>
  <phoneticPr fontId="2" type="noConversion"/>
  <pageMargins left="0.75" right="0.75" top="1" bottom="1" header="0.5" footer="0.5"/>
  <pageSetup scale="80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15"/>
  <sheetViews>
    <sheetView zoomScale="110" zoomScaleNormal="110" workbookViewId="0">
      <selection activeCell="A13" sqref="A13:XFD16"/>
    </sheetView>
  </sheetViews>
  <sheetFormatPr defaultRowHeight="12.75" x14ac:dyDescent="0.2"/>
  <cols>
    <col min="1" max="1" width="3.5703125" style="2" customWidth="1"/>
    <col min="2" max="2" width="10.42578125" style="87" customWidth="1"/>
    <col min="3" max="3" width="9.85546875" style="70" customWidth="1"/>
    <col min="4" max="4" width="6.5703125" style="3" customWidth="1"/>
    <col min="5" max="5" width="9.5703125" style="3" customWidth="1"/>
    <col min="6" max="6" width="8.28515625" style="2" customWidth="1"/>
    <col min="7" max="7" width="21.28515625" style="3" customWidth="1"/>
    <col min="8" max="8" width="3.42578125" style="2" customWidth="1"/>
    <col min="9" max="9" width="6.140625" style="2" customWidth="1"/>
    <col min="10" max="10" width="9" style="2" customWidth="1"/>
    <col min="11" max="11" width="8" style="2" customWidth="1"/>
    <col min="12" max="12" width="7" style="2" customWidth="1"/>
    <col min="13" max="13" width="7.5703125" style="2" customWidth="1"/>
    <col min="14" max="14" width="7.28515625" style="2" customWidth="1"/>
    <col min="15" max="15" width="8.42578125" style="2" customWidth="1"/>
    <col min="16" max="16" width="16.5703125" style="3" customWidth="1"/>
    <col min="17" max="16384" width="9.140625" style="2"/>
  </cols>
  <sheetData>
    <row r="1" spans="1:19" s="81" customFormat="1" ht="21" customHeight="1" x14ac:dyDescent="0.25">
      <c r="B1" s="91"/>
      <c r="C1" s="125" t="s">
        <v>65</v>
      </c>
      <c r="D1" s="339"/>
      <c r="E1" s="340"/>
      <c r="F1" s="126"/>
      <c r="P1" s="107"/>
    </row>
    <row r="2" spans="1:19" s="81" customFormat="1" ht="15" x14ac:dyDescent="0.25">
      <c r="B2" s="91"/>
      <c r="C2" s="125" t="s">
        <v>1</v>
      </c>
      <c r="D2" s="339"/>
      <c r="E2" s="340"/>
      <c r="F2" s="126"/>
      <c r="P2" s="107"/>
    </row>
    <row r="3" spans="1:19" s="81" customFormat="1" ht="15" x14ac:dyDescent="0.25">
      <c r="A3" s="82"/>
      <c r="B3" s="92"/>
      <c r="C3" s="125" t="s">
        <v>82</v>
      </c>
      <c r="D3" s="340"/>
      <c r="E3" s="339"/>
      <c r="F3" s="126"/>
      <c r="P3" s="107"/>
    </row>
    <row r="4" spans="1:19" s="81" customFormat="1" ht="20.25" customHeight="1" x14ac:dyDescent="0.2">
      <c r="B4" s="91"/>
      <c r="C4" s="176"/>
      <c r="D4" s="107"/>
      <c r="E4" s="107"/>
      <c r="G4" s="107"/>
      <c r="P4" s="107"/>
    </row>
    <row r="5" spans="1:19" s="6" customFormat="1" ht="16.5" thickBot="1" x14ac:dyDescent="0.3">
      <c r="A5" s="33" t="s">
        <v>110</v>
      </c>
      <c r="B5" s="100"/>
      <c r="C5" s="71"/>
      <c r="D5" s="94"/>
      <c r="E5" s="94"/>
      <c r="F5" s="33"/>
      <c r="G5" s="94"/>
      <c r="H5" s="33"/>
      <c r="I5" s="33"/>
      <c r="J5" s="33"/>
      <c r="K5" s="33"/>
      <c r="L5" s="7"/>
      <c r="M5" s="7"/>
      <c r="N5" s="7"/>
      <c r="O5" s="7"/>
      <c r="P5" s="109"/>
      <c r="Q5" s="7"/>
      <c r="R5" s="7"/>
      <c r="S5" s="7"/>
    </row>
    <row r="6" spans="1:19" s="6" customFormat="1" ht="13.5" thickBot="1" x14ac:dyDescent="0.25">
      <c r="A6" s="240" t="s">
        <v>2</v>
      </c>
      <c r="B6" s="207" t="s">
        <v>49</v>
      </c>
      <c r="C6" s="208" t="s">
        <v>48</v>
      </c>
      <c r="D6" s="209" t="s">
        <v>0</v>
      </c>
      <c r="E6" s="210" t="s">
        <v>3</v>
      </c>
      <c r="F6" s="211" t="s">
        <v>50</v>
      </c>
      <c r="G6" s="241" t="s">
        <v>4</v>
      </c>
      <c r="H6" s="240" t="s">
        <v>28</v>
      </c>
      <c r="I6" s="243" t="s">
        <v>5</v>
      </c>
      <c r="J6" s="244" t="s">
        <v>6</v>
      </c>
      <c r="K6" s="271" t="s">
        <v>7</v>
      </c>
      <c r="L6" s="246" t="s">
        <v>8</v>
      </c>
      <c r="M6" s="244" t="s">
        <v>9</v>
      </c>
      <c r="N6" s="247" t="s">
        <v>10</v>
      </c>
      <c r="O6" s="244" t="s">
        <v>11</v>
      </c>
      <c r="P6" s="251" t="s">
        <v>12</v>
      </c>
    </row>
    <row r="7" spans="1:19" s="6" customFormat="1" x14ac:dyDescent="0.2">
      <c r="A7" s="25">
        <v>1</v>
      </c>
      <c r="B7" s="112"/>
      <c r="C7" s="68"/>
      <c r="D7" s="102"/>
      <c r="E7" s="102"/>
      <c r="F7" s="36" t="s">
        <v>128</v>
      </c>
      <c r="G7" s="74" t="s">
        <v>93</v>
      </c>
      <c r="H7" s="45">
        <v>10</v>
      </c>
      <c r="I7" s="37">
        <v>11110</v>
      </c>
      <c r="J7" s="220">
        <f t="shared" ref="J7:J12" si="0">SUM(K7+L7+M7+N7+O7)</f>
        <v>5573.26</v>
      </c>
      <c r="K7" s="316">
        <v>5573.26</v>
      </c>
      <c r="L7" s="305"/>
      <c r="M7" s="185"/>
      <c r="N7" s="186"/>
      <c r="O7" s="186"/>
      <c r="P7" s="106"/>
      <c r="R7" s="441"/>
    </row>
    <row r="8" spans="1:19" s="6" customFormat="1" x14ac:dyDescent="0.2">
      <c r="A8" s="25">
        <v>2</v>
      </c>
      <c r="B8" s="410" t="s">
        <v>511</v>
      </c>
      <c r="C8" s="68" t="s">
        <v>512</v>
      </c>
      <c r="D8" s="102">
        <v>35535</v>
      </c>
      <c r="E8" s="102">
        <v>63166080</v>
      </c>
      <c r="F8" s="35" t="s">
        <v>493</v>
      </c>
      <c r="G8" s="74" t="s">
        <v>513</v>
      </c>
      <c r="H8" s="45">
        <v>10</v>
      </c>
      <c r="I8" s="48">
        <v>13142</v>
      </c>
      <c r="J8" s="220">
        <f t="shared" si="0"/>
        <v>194.4</v>
      </c>
      <c r="K8" s="316"/>
      <c r="L8" s="182"/>
      <c r="M8" s="182">
        <v>194.4</v>
      </c>
      <c r="N8" s="182"/>
      <c r="O8" s="182"/>
      <c r="P8" s="106" t="s">
        <v>514</v>
      </c>
    </row>
    <row r="9" spans="1:19" s="6" customFormat="1" x14ac:dyDescent="0.2">
      <c r="A9" s="25">
        <v>3</v>
      </c>
      <c r="B9" s="410" t="s">
        <v>511</v>
      </c>
      <c r="C9" s="68" t="s">
        <v>512</v>
      </c>
      <c r="D9" s="102">
        <v>35535</v>
      </c>
      <c r="E9" s="102">
        <v>63166080</v>
      </c>
      <c r="F9" s="35" t="s">
        <v>493</v>
      </c>
      <c r="G9" s="74" t="s">
        <v>513</v>
      </c>
      <c r="H9" s="45">
        <v>10</v>
      </c>
      <c r="I9" s="48">
        <v>13142</v>
      </c>
      <c r="J9" s="220">
        <f t="shared" si="0"/>
        <v>1611.36</v>
      </c>
      <c r="K9" s="316"/>
      <c r="L9" s="182"/>
      <c r="M9" s="182">
        <v>1611.36</v>
      </c>
      <c r="N9" s="182"/>
      <c r="O9" s="182"/>
      <c r="P9" s="106" t="s">
        <v>514</v>
      </c>
    </row>
    <row r="10" spans="1:19" s="6" customFormat="1" x14ac:dyDescent="0.2">
      <c r="A10" s="25">
        <v>4</v>
      </c>
      <c r="B10" s="264"/>
      <c r="C10" s="65"/>
      <c r="D10" s="38"/>
      <c r="E10" s="102"/>
      <c r="F10" s="312" t="s">
        <v>735</v>
      </c>
      <c r="G10" s="74" t="s">
        <v>94</v>
      </c>
      <c r="H10" s="45">
        <v>10</v>
      </c>
      <c r="I10" s="37">
        <v>11110</v>
      </c>
      <c r="J10" s="221">
        <f t="shared" si="0"/>
        <v>4764.21</v>
      </c>
      <c r="K10" s="378">
        <v>4764.21</v>
      </c>
      <c r="L10" s="186"/>
      <c r="M10" s="185"/>
      <c r="N10" s="186"/>
      <c r="O10" s="186"/>
      <c r="P10" s="292"/>
    </row>
    <row r="11" spans="1:19" s="6" customFormat="1" x14ac:dyDescent="0.2">
      <c r="A11" s="25">
        <v>5</v>
      </c>
      <c r="B11" s="112" t="s">
        <v>816</v>
      </c>
      <c r="C11" s="68" t="s">
        <v>817</v>
      </c>
      <c r="D11" s="103">
        <v>51292</v>
      </c>
      <c r="E11" s="102">
        <v>63166080</v>
      </c>
      <c r="F11" s="36" t="s">
        <v>795</v>
      </c>
      <c r="G11" s="80" t="s">
        <v>818</v>
      </c>
      <c r="H11" s="30">
        <v>10</v>
      </c>
      <c r="I11" s="31">
        <v>13320</v>
      </c>
      <c r="J11" s="220">
        <f t="shared" si="0"/>
        <v>2000</v>
      </c>
      <c r="K11" s="182"/>
      <c r="L11" s="182"/>
      <c r="M11" s="182">
        <v>2000</v>
      </c>
      <c r="N11" s="182"/>
      <c r="O11" s="182"/>
      <c r="P11" s="106" t="s">
        <v>280</v>
      </c>
    </row>
    <row r="12" spans="1:19" s="6" customFormat="1" ht="13.5" thickBot="1" x14ac:dyDescent="0.25">
      <c r="A12" s="25">
        <v>6</v>
      </c>
      <c r="B12" s="269"/>
      <c r="C12" s="414"/>
      <c r="D12" s="38"/>
      <c r="E12" s="102"/>
      <c r="F12" s="36" t="s">
        <v>1563</v>
      </c>
      <c r="G12" s="74" t="s">
        <v>95</v>
      </c>
      <c r="H12" s="45">
        <v>10</v>
      </c>
      <c r="I12" s="37">
        <v>11110</v>
      </c>
      <c r="J12" s="220">
        <f t="shared" si="0"/>
        <v>4854.76</v>
      </c>
      <c r="K12" s="184">
        <v>4854.76</v>
      </c>
      <c r="L12" s="182"/>
      <c r="M12" s="185"/>
      <c r="N12" s="186"/>
      <c r="O12" s="186"/>
      <c r="P12" s="106"/>
    </row>
    <row r="13" spans="1:19" s="6" customFormat="1" ht="13.5" thickBot="1" x14ac:dyDescent="0.25">
      <c r="A13" s="232"/>
      <c r="B13" s="248"/>
      <c r="C13" s="252"/>
      <c r="D13" s="234"/>
      <c r="E13" s="234"/>
      <c r="F13" s="233"/>
      <c r="G13" s="234"/>
      <c r="H13" s="233"/>
      <c r="I13" s="235" t="s">
        <v>42</v>
      </c>
      <c r="J13" s="308">
        <f>SUM(J7:J12)</f>
        <v>18997.989999999998</v>
      </c>
      <c r="K13" s="236">
        <f>SUM(K7:K12)</f>
        <v>15192.230000000001</v>
      </c>
      <c r="L13" s="199">
        <f>SUM(L7:L12)</f>
        <v>0</v>
      </c>
      <c r="M13" s="199">
        <f>SUM(M7:M12)</f>
        <v>3805.76</v>
      </c>
      <c r="N13" s="199">
        <f>SUM(N7:N12)</f>
        <v>0</v>
      </c>
      <c r="O13" s="199">
        <f>SUM(O7:O12)</f>
        <v>0</v>
      </c>
      <c r="P13" s="238"/>
    </row>
    <row r="14" spans="1:19" s="6" customFormat="1" x14ac:dyDescent="0.2">
      <c r="A14" s="2"/>
      <c r="B14" s="87"/>
      <c r="C14" s="70"/>
      <c r="D14" s="3"/>
      <c r="E14" s="3"/>
      <c r="F14" s="2"/>
      <c r="G14" s="3"/>
      <c r="H14" s="2"/>
      <c r="I14" s="2"/>
      <c r="J14" s="2"/>
      <c r="K14" s="336"/>
      <c r="L14" s="336"/>
      <c r="M14" s="336"/>
      <c r="N14" s="336"/>
      <c r="O14" s="336"/>
      <c r="P14" s="525"/>
    </row>
    <row r="15" spans="1:19" s="6" customFormat="1" x14ac:dyDescent="0.2">
      <c r="A15" s="2"/>
      <c r="B15" s="87"/>
      <c r="C15" s="70"/>
      <c r="D15" s="3"/>
      <c r="E15" s="3"/>
      <c r="F15" s="2"/>
      <c r="G15" s="3"/>
      <c r="H15" s="2"/>
      <c r="I15" s="2"/>
      <c r="J15" s="272"/>
      <c r="K15" s="272"/>
      <c r="L15" s="2"/>
      <c r="M15" s="272"/>
      <c r="N15" s="2"/>
      <c r="O15" s="2"/>
      <c r="P15" s="110"/>
    </row>
  </sheetData>
  <autoFilter ref="A6:P6" xr:uid="{00000000-0009-0000-0000-00000B000000}"/>
  <phoneticPr fontId="2" type="noConversion"/>
  <pageMargins left="0.75" right="0.75" top="1" bottom="1" header="0.5" footer="0.5"/>
  <pageSetup scale="80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S793"/>
  <sheetViews>
    <sheetView tabSelected="1" topLeftCell="A83" zoomScaleNormal="100" workbookViewId="0">
      <selection activeCell="G114" sqref="G114"/>
    </sheetView>
  </sheetViews>
  <sheetFormatPr defaultRowHeight="12.75" x14ac:dyDescent="0.2"/>
  <cols>
    <col min="1" max="1" width="4" style="2" customWidth="1"/>
    <col min="2" max="2" width="10.5703125" style="448" customWidth="1"/>
    <col min="3" max="3" width="8.5703125" style="2" customWidth="1"/>
    <col min="4" max="4" width="6.42578125" style="3" customWidth="1"/>
    <col min="5" max="5" width="10" style="3" customWidth="1"/>
    <col min="6" max="6" width="8.42578125" style="2" customWidth="1"/>
    <col min="7" max="7" width="21.28515625" style="3" customWidth="1"/>
    <col min="8" max="8" width="3" style="14" customWidth="1"/>
    <col min="9" max="9" width="5.42578125" style="11" customWidth="1"/>
    <col min="10" max="10" width="9.7109375" style="11" customWidth="1"/>
    <col min="11" max="11" width="8.7109375" style="11" customWidth="1"/>
    <col min="12" max="12" width="8" style="11" customWidth="1"/>
    <col min="13" max="13" width="9" style="11" customWidth="1"/>
    <col min="14" max="14" width="9.140625" style="11" customWidth="1"/>
    <col min="15" max="15" width="8.7109375" style="15" customWidth="1"/>
    <col min="16" max="16" width="26" style="3" customWidth="1"/>
    <col min="17" max="17" width="9.140625" style="2"/>
    <col min="18" max="18" width="12.5703125" style="2" customWidth="1"/>
    <col min="19" max="16384" width="9.140625" style="2"/>
  </cols>
  <sheetData>
    <row r="1" spans="1:19" s="81" customFormat="1" ht="21" customHeight="1" x14ac:dyDescent="0.25">
      <c r="B1" s="443"/>
      <c r="C1" s="125" t="s">
        <v>65</v>
      </c>
      <c r="D1" s="339"/>
      <c r="E1" s="340"/>
      <c r="F1" s="126"/>
      <c r="P1" s="107"/>
    </row>
    <row r="2" spans="1:19" s="81" customFormat="1" ht="15" x14ac:dyDescent="0.25">
      <c r="B2" s="443"/>
      <c r="C2" s="125" t="s">
        <v>1</v>
      </c>
      <c r="D2" s="339"/>
      <c r="E2" s="340"/>
      <c r="F2" s="126"/>
      <c r="P2" s="107"/>
    </row>
    <row r="3" spans="1:19" s="81" customFormat="1" ht="15" x14ac:dyDescent="0.25">
      <c r="A3" s="82"/>
      <c r="B3" s="444"/>
      <c r="C3" s="125" t="s">
        <v>82</v>
      </c>
      <c r="D3" s="340"/>
      <c r="E3" s="339"/>
      <c r="F3" s="126"/>
      <c r="P3" s="107"/>
    </row>
    <row r="4" spans="1:19" s="81" customFormat="1" ht="20.25" customHeight="1" x14ac:dyDescent="0.2">
      <c r="B4" s="443"/>
      <c r="C4" s="176"/>
      <c r="D4" s="107"/>
      <c r="E4" s="107"/>
      <c r="G4" s="107"/>
      <c r="P4" s="107"/>
    </row>
    <row r="5" spans="1:19" ht="16.5" thickBot="1" x14ac:dyDescent="0.3">
      <c r="A5" s="4" t="s">
        <v>103</v>
      </c>
      <c r="B5" s="445"/>
      <c r="C5" s="4"/>
      <c r="D5" s="64"/>
      <c r="E5" s="64"/>
      <c r="F5" s="4"/>
      <c r="G5" s="64"/>
      <c r="H5" s="4"/>
      <c r="I5" s="4"/>
      <c r="J5" s="4"/>
      <c r="K5" s="4"/>
      <c r="L5" s="23"/>
      <c r="M5" s="23"/>
      <c r="N5" s="23"/>
      <c r="O5" s="23"/>
      <c r="P5" s="99"/>
      <c r="Q5" s="23"/>
      <c r="R5" s="23"/>
      <c r="S5" s="23"/>
    </row>
    <row r="6" spans="1:19" ht="13.5" thickBot="1" x14ac:dyDescent="0.25">
      <c r="A6" s="206" t="s">
        <v>2</v>
      </c>
      <c r="B6" s="211" t="s">
        <v>49</v>
      </c>
      <c r="C6" s="224" t="s">
        <v>48</v>
      </c>
      <c r="D6" s="209" t="s">
        <v>0</v>
      </c>
      <c r="E6" s="210" t="s">
        <v>3</v>
      </c>
      <c r="F6" s="211" t="s">
        <v>50</v>
      </c>
      <c r="G6" s="212" t="s">
        <v>4</v>
      </c>
      <c r="H6" s="206" t="s">
        <v>28</v>
      </c>
      <c r="I6" s="213" t="s">
        <v>5</v>
      </c>
      <c r="J6" s="214" t="s">
        <v>6</v>
      </c>
      <c r="K6" s="229" t="s">
        <v>7</v>
      </c>
      <c r="L6" s="216" t="s">
        <v>8</v>
      </c>
      <c r="M6" s="214" t="s">
        <v>9</v>
      </c>
      <c r="N6" s="217" t="s">
        <v>10</v>
      </c>
      <c r="O6" s="214" t="s">
        <v>11</v>
      </c>
      <c r="P6" s="294" t="s">
        <v>12</v>
      </c>
    </row>
    <row r="7" spans="1:19" x14ac:dyDescent="0.2">
      <c r="A7" s="34">
        <v>1</v>
      </c>
      <c r="B7" s="292"/>
      <c r="C7" s="303"/>
      <c r="D7" s="412"/>
      <c r="E7" s="354"/>
      <c r="F7" s="36" t="s">
        <v>128</v>
      </c>
      <c r="G7" s="106" t="s">
        <v>104</v>
      </c>
      <c r="H7" s="22">
        <v>10</v>
      </c>
      <c r="I7" s="36">
        <v>11110</v>
      </c>
      <c r="J7" s="220">
        <f>SUM(K7+L7+M7+N7+O7)</f>
        <v>1631.52</v>
      </c>
      <c r="K7" s="316">
        <v>1631.52</v>
      </c>
      <c r="L7" s="182"/>
      <c r="M7" s="353"/>
      <c r="N7" s="182"/>
      <c r="O7" s="182"/>
      <c r="P7" s="425"/>
      <c r="R7" s="310"/>
    </row>
    <row r="8" spans="1:19" x14ac:dyDescent="0.2">
      <c r="A8" s="34">
        <v>2</v>
      </c>
      <c r="B8" s="446"/>
      <c r="C8" s="67"/>
      <c r="D8" s="78"/>
      <c r="E8" s="77"/>
      <c r="F8" s="36" t="s">
        <v>128</v>
      </c>
      <c r="G8" s="106" t="s">
        <v>105</v>
      </c>
      <c r="H8" s="22">
        <v>10</v>
      </c>
      <c r="I8" s="36">
        <v>11110</v>
      </c>
      <c r="J8" s="220">
        <f t="shared" ref="J8:J78" si="0">SUM(K8+L8+M8+N8+O8)</f>
        <v>105295.15</v>
      </c>
      <c r="K8" s="316">
        <v>105295.15</v>
      </c>
      <c r="L8" s="185"/>
      <c r="M8" s="187"/>
      <c r="N8" s="186"/>
      <c r="O8" s="189"/>
      <c r="P8" s="275"/>
    </row>
    <row r="9" spans="1:19" x14ac:dyDescent="0.2">
      <c r="A9" s="34">
        <v>3</v>
      </c>
      <c r="B9" s="426">
        <v>9007156</v>
      </c>
      <c r="C9" s="67" t="s">
        <v>152</v>
      </c>
      <c r="D9" s="78">
        <v>11686</v>
      </c>
      <c r="E9" s="73">
        <v>631250044</v>
      </c>
      <c r="F9" s="35" t="s">
        <v>135</v>
      </c>
      <c r="G9" s="465" t="s">
        <v>144</v>
      </c>
      <c r="H9" s="45">
        <v>10</v>
      </c>
      <c r="I9" s="37">
        <v>13210</v>
      </c>
      <c r="J9" s="220">
        <f t="shared" si="0"/>
        <v>185.28</v>
      </c>
      <c r="K9" s="182"/>
      <c r="L9" s="182">
        <v>185.28</v>
      </c>
      <c r="M9" s="182"/>
      <c r="N9" s="182"/>
      <c r="O9" s="182"/>
      <c r="P9" s="292" t="s">
        <v>132</v>
      </c>
    </row>
    <row r="10" spans="1:19" x14ac:dyDescent="0.2">
      <c r="A10" s="34">
        <v>4</v>
      </c>
      <c r="B10" s="450">
        <v>9007168</v>
      </c>
      <c r="C10" s="67" t="s">
        <v>152</v>
      </c>
      <c r="D10" s="78">
        <v>11708</v>
      </c>
      <c r="E10" s="73">
        <v>631250045</v>
      </c>
      <c r="F10" s="35" t="s">
        <v>135</v>
      </c>
      <c r="G10" s="465" t="s">
        <v>144</v>
      </c>
      <c r="H10" s="45">
        <v>10</v>
      </c>
      <c r="I10" s="37">
        <v>13210</v>
      </c>
      <c r="J10" s="220">
        <f t="shared" ref="J10:J12" si="1">SUM(K10+L10+M10+N10+O10)</f>
        <v>142.94</v>
      </c>
      <c r="K10" s="182"/>
      <c r="L10" s="182">
        <v>142.94</v>
      </c>
      <c r="M10" s="182"/>
      <c r="N10" s="182"/>
      <c r="O10" s="182"/>
      <c r="P10" s="292" t="s">
        <v>132</v>
      </c>
    </row>
    <row r="11" spans="1:19" x14ac:dyDescent="0.2">
      <c r="A11" s="34">
        <v>5</v>
      </c>
      <c r="B11" s="446" t="s">
        <v>153</v>
      </c>
      <c r="C11" s="67" t="s">
        <v>154</v>
      </c>
      <c r="D11" s="78">
        <v>11728</v>
      </c>
      <c r="E11" s="73">
        <v>631250046</v>
      </c>
      <c r="F11" s="35" t="s">
        <v>135</v>
      </c>
      <c r="G11" s="465" t="s">
        <v>144</v>
      </c>
      <c r="H11" s="45">
        <v>10</v>
      </c>
      <c r="I11" s="37">
        <v>13210</v>
      </c>
      <c r="J11" s="220">
        <f t="shared" si="1"/>
        <v>93.36</v>
      </c>
      <c r="K11" s="182"/>
      <c r="L11" s="182">
        <v>93.36</v>
      </c>
      <c r="M11" s="182"/>
      <c r="N11" s="182"/>
      <c r="O11" s="182"/>
      <c r="P11" s="292" t="s">
        <v>132</v>
      </c>
    </row>
    <row r="12" spans="1:19" x14ac:dyDescent="0.2">
      <c r="A12" s="34">
        <v>6</v>
      </c>
      <c r="B12" s="446" t="s">
        <v>155</v>
      </c>
      <c r="C12" s="265" t="s">
        <v>143</v>
      </c>
      <c r="D12" s="78">
        <v>11786</v>
      </c>
      <c r="E12" s="73">
        <v>631250047</v>
      </c>
      <c r="F12" s="35" t="s">
        <v>135</v>
      </c>
      <c r="G12" s="465" t="s">
        <v>144</v>
      </c>
      <c r="H12" s="45">
        <v>10</v>
      </c>
      <c r="I12" s="37">
        <v>13210</v>
      </c>
      <c r="J12" s="220">
        <f t="shared" si="1"/>
        <v>1105.54</v>
      </c>
      <c r="K12" s="182"/>
      <c r="L12" s="182">
        <v>1105.54</v>
      </c>
      <c r="M12" s="182"/>
      <c r="N12" s="182"/>
      <c r="O12" s="182"/>
      <c r="P12" s="292" t="s">
        <v>132</v>
      </c>
    </row>
    <row r="13" spans="1:19" x14ac:dyDescent="0.2">
      <c r="A13" s="34">
        <v>7</v>
      </c>
      <c r="B13" s="446" t="s">
        <v>156</v>
      </c>
      <c r="C13" s="67" t="s">
        <v>157</v>
      </c>
      <c r="D13" s="77">
        <v>11901</v>
      </c>
      <c r="E13" s="77">
        <v>631250041</v>
      </c>
      <c r="F13" s="35" t="s">
        <v>135</v>
      </c>
      <c r="G13" s="451" t="s">
        <v>158</v>
      </c>
      <c r="H13" s="30">
        <v>10</v>
      </c>
      <c r="I13" s="31">
        <v>13230</v>
      </c>
      <c r="J13" s="220">
        <f t="shared" si="0"/>
        <v>363</v>
      </c>
      <c r="K13" s="316"/>
      <c r="L13" s="182">
        <v>363</v>
      </c>
      <c r="M13" s="182"/>
      <c r="N13" s="182"/>
      <c r="O13" s="182"/>
      <c r="P13" s="106" t="s">
        <v>159</v>
      </c>
    </row>
    <row r="14" spans="1:19" x14ac:dyDescent="0.2">
      <c r="A14" s="34">
        <v>8</v>
      </c>
      <c r="B14" s="446" t="s">
        <v>166</v>
      </c>
      <c r="C14" s="67" t="s">
        <v>163</v>
      </c>
      <c r="D14" s="73">
        <v>12032</v>
      </c>
      <c r="E14" s="73">
        <v>631250005</v>
      </c>
      <c r="F14" s="40" t="s">
        <v>135</v>
      </c>
      <c r="G14" s="291" t="s">
        <v>164</v>
      </c>
      <c r="H14" s="268">
        <v>10</v>
      </c>
      <c r="I14" s="48">
        <v>13250</v>
      </c>
      <c r="J14" s="220">
        <f>SUM(K14+L14+M14+N14+O14)</f>
        <v>35.97</v>
      </c>
      <c r="K14" s="185"/>
      <c r="L14" s="185">
        <v>35.97</v>
      </c>
      <c r="M14" s="185"/>
      <c r="N14" s="186"/>
      <c r="O14" s="189"/>
      <c r="P14" s="106" t="s">
        <v>165</v>
      </c>
    </row>
    <row r="15" spans="1:19" x14ac:dyDescent="0.2">
      <c r="A15" s="34">
        <v>9</v>
      </c>
      <c r="B15" s="442" t="s">
        <v>167</v>
      </c>
      <c r="C15" s="41" t="s">
        <v>168</v>
      </c>
      <c r="D15" s="73">
        <v>12423</v>
      </c>
      <c r="E15" s="73">
        <v>631250022</v>
      </c>
      <c r="F15" s="36" t="s">
        <v>135</v>
      </c>
      <c r="G15" s="451" t="s">
        <v>169</v>
      </c>
      <c r="H15" s="30">
        <v>10</v>
      </c>
      <c r="I15" s="31">
        <v>13620</v>
      </c>
      <c r="J15" s="220">
        <f>SUM(K15+L15+M15+N15+O15)</f>
        <v>43.03</v>
      </c>
      <c r="K15" s="184"/>
      <c r="L15" s="182"/>
      <c r="M15" s="182">
        <v>43.03</v>
      </c>
      <c r="N15" s="182"/>
      <c r="O15" s="182"/>
      <c r="P15" s="106" t="s">
        <v>170</v>
      </c>
    </row>
    <row r="16" spans="1:19" x14ac:dyDescent="0.2">
      <c r="A16" s="34">
        <v>10</v>
      </c>
      <c r="B16" s="442" t="s">
        <v>171</v>
      </c>
      <c r="C16" s="41" t="s">
        <v>172</v>
      </c>
      <c r="D16" s="73">
        <v>12692</v>
      </c>
      <c r="E16" s="73">
        <v>631250011</v>
      </c>
      <c r="F16" s="36" t="s">
        <v>135</v>
      </c>
      <c r="G16" s="451" t="s">
        <v>169</v>
      </c>
      <c r="H16" s="30">
        <v>10</v>
      </c>
      <c r="I16" s="31">
        <v>13620</v>
      </c>
      <c r="J16" s="220">
        <f t="shared" ref="J16:J17" si="2">SUM(K16+L16+M16+N16+O16)</f>
        <v>86.06</v>
      </c>
      <c r="K16" s="184"/>
      <c r="L16" s="182"/>
      <c r="M16" s="182">
        <v>86.06</v>
      </c>
      <c r="N16" s="182"/>
      <c r="O16" s="182"/>
      <c r="P16" s="106" t="s">
        <v>170</v>
      </c>
    </row>
    <row r="17" spans="1:16" x14ac:dyDescent="0.2">
      <c r="A17" s="34">
        <v>11</v>
      </c>
      <c r="B17" s="442" t="s">
        <v>173</v>
      </c>
      <c r="C17" s="41" t="s">
        <v>174</v>
      </c>
      <c r="D17" s="73">
        <v>12710</v>
      </c>
      <c r="E17" s="73">
        <v>631250010</v>
      </c>
      <c r="F17" s="36" t="s">
        <v>135</v>
      </c>
      <c r="G17" s="451" t="s">
        <v>169</v>
      </c>
      <c r="H17" s="30">
        <v>10</v>
      </c>
      <c r="I17" s="31">
        <v>13620</v>
      </c>
      <c r="J17" s="220">
        <f t="shared" si="2"/>
        <v>64.56</v>
      </c>
      <c r="K17" s="184"/>
      <c r="L17" s="182"/>
      <c r="M17" s="182">
        <v>64.56</v>
      </c>
      <c r="N17" s="182"/>
      <c r="O17" s="182"/>
      <c r="P17" s="106" t="s">
        <v>170</v>
      </c>
    </row>
    <row r="18" spans="1:16" x14ac:dyDescent="0.2">
      <c r="A18" s="34">
        <v>12</v>
      </c>
      <c r="B18" s="446" t="s">
        <v>176</v>
      </c>
      <c r="C18" s="265" t="s">
        <v>157</v>
      </c>
      <c r="D18" s="78">
        <v>12783</v>
      </c>
      <c r="E18" s="73">
        <v>631250017</v>
      </c>
      <c r="F18" s="36" t="s">
        <v>140</v>
      </c>
      <c r="G18" s="451" t="s">
        <v>169</v>
      </c>
      <c r="H18" s="30">
        <v>10</v>
      </c>
      <c r="I18" s="31">
        <v>13620</v>
      </c>
      <c r="J18" s="220">
        <f t="shared" si="0"/>
        <v>5273.4</v>
      </c>
      <c r="K18" s="185"/>
      <c r="L18" s="185"/>
      <c r="M18" s="185">
        <v>5273.4</v>
      </c>
      <c r="N18" s="186"/>
      <c r="O18" s="189"/>
      <c r="P18" s="106" t="s">
        <v>177</v>
      </c>
    </row>
    <row r="19" spans="1:16" x14ac:dyDescent="0.2">
      <c r="A19" s="34">
        <v>13</v>
      </c>
      <c r="B19" s="446" t="s">
        <v>185</v>
      </c>
      <c r="C19" s="265" t="s">
        <v>163</v>
      </c>
      <c r="D19" s="78">
        <v>12921</v>
      </c>
      <c r="E19" s="73">
        <v>631250008</v>
      </c>
      <c r="F19" s="36" t="s">
        <v>135</v>
      </c>
      <c r="G19" s="451" t="s">
        <v>186</v>
      </c>
      <c r="H19" s="30">
        <v>10</v>
      </c>
      <c r="I19" s="31">
        <v>13320</v>
      </c>
      <c r="J19" s="220">
        <f>SUM(K19+L19+M19+N19+O19)</f>
        <v>1053.93</v>
      </c>
      <c r="K19" s="185"/>
      <c r="L19" s="185"/>
      <c r="M19" s="185">
        <v>1053.93</v>
      </c>
      <c r="N19" s="186"/>
      <c r="O19" s="189"/>
      <c r="P19" s="106" t="s">
        <v>165</v>
      </c>
    </row>
    <row r="20" spans="1:16" x14ac:dyDescent="0.2">
      <c r="A20" s="34">
        <v>14</v>
      </c>
      <c r="B20" s="446" t="s">
        <v>187</v>
      </c>
      <c r="C20" s="265" t="s">
        <v>163</v>
      </c>
      <c r="D20" s="78">
        <v>12962</v>
      </c>
      <c r="E20" s="73">
        <v>631250002</v>
      </c>
      <c r="F20" s="36" t="s">
        <v>135</v>
      </c>
      <c r="G20" s="451" t="s">
        <v>186</v>
      </c>
      <c r="H20" s="30">
        <v>10</v>
      </c>
      <c r="I20" s="31">
        <v>13250</v>
      </c>
      <c r="J20" s="220">
        <f>SUM(K20+L20+M20+N20+O20)</f>
        <v>31.99</v>
      </c>
      <c r="K20" s="185"/>
      <c r="L20" s="185">
        <v>31.99</v>
      </c>
      <c r="M20" s="185"/>
      <c r="N20" s="186"/>
      <c r="O20" s="189"/>
      <c r="P20" s="106" t="s">
        <v>165</v>
      </c>
    </row>
    <row r="21" spans="1:16" x14ac:dyDescent="0.2">
      <c r="A21" s="34">
        <v>15</v>
      </c>
      <c r="B21" s="446" t="s">
        <v>198</v>
      </c>
      <c r="C21" s="265" t="s">
        <v>163</v>
      </c>
      <c r="D21" s="78">
        <v>12983</v>
      </c>
      <c r="E21" s="73">
        <v>631250003</v>
      </c>
      <c r="F21" s="36" t="s">
        <v>199</v>
      </c>
      <c r="G21" s="291" t="s">
        <v>164</v>
      </c>
      <c r="H21" s="268">
        <v>10</v>
      </c>
      <c r="I21" s="48">
        <v>13250</v>
      </c>
      <c r="J21" s="220">
        <f>SUM(K21+L21+M21+N21+O21)</f>
        <v>9.99</v>
      </c>
      <c r="K21" s="185"/>
      <c r="L21" s="185">
        <v>9.99</v>
      </c>
      <c r="M21" s="185"/>
      <c r="N21" s="186"/>
      <c r="O21" s="189"/>
      <c r="P21" s="106" t="s">
        <v>165</v>
      </c>
    </row>
    <row r="22" spans="1:16" x14ac:dyDescent="0.2">
      <c r="A22" s="34">
        <v>16</v>
      </c>
      <c r="B22" s="446" t="s">
        <v>200</v>
      </c>
      <c r="C22" s="265" t="s">
        <v>163</v>
      </c>
      <c r="D22" s="78">
        <v>13003</v>
      </c>
      <c r="E22" s="73">
        <v>631250004</v>
      </c>
      <c r="F22" s="36" t="s">
        <v>199</v>
      </c>
      <c r="G22" s="291" t="s">
        <v>164</v>
      </c>
      <c r="H22" s="268">
        <v>10</v>
      </c>
      <c r="I22" s="48">
        <v>13250</v>
      </c>
      <c r="J22" s="220">
        <f t="shared" si="0"/>
        <v>14.99</v>
      </c>
      <c r="K22" s="185"/>
      <c r="L22" s="185">
        <v>14.99</v>
      </c>
      <c r="M22" s="185"/>
      <c r="N22" s="186"/>
      <c r="O22" s="189"/>
      <c r="P22" s="106" t="s">
        <v>165</v>
      </c>
    </row>
    <row r="23" spans="1:16" x14ac:dyDescent="0.2">
      <c r="A23" s="34">
        <v>17</v>
      </c>
      <c r="B23" s="446" t="s">
        <v>202</v>
      </c>
      <c r="C23" s="265" t="s">
        <v>163</v>
      </c>
      <c r="D23" s="78">
        <v>13026</v>
      </c>
      <c r="E23" s="73">
        <v>631250001</v>
      </c>
      <c r="F23" s="36" t="s">
        <v>199</v>
      </c>
      <c r="G23" s="291" t="s">
        <v>164</v>
      </c>
      <c r="H23" s="268">
        <v>10</v>
      </c>
      <c r="I23" s="48">
        <v>13250</v>
      </c>
      <c r="J23" s="220">
        <f t="shared" si="0"/>
        <v>12.46</v>
      </c>
      <c r="K23" s="185"/>
      <c r="L23" s="185">
        <v>12.46</v>
      </c>
      <c r="M23" s="185"/>
      <c r="N23" s="186"/>
      <c r="O23" s="189"/>
      <c r="P23" s="106" t="s">
        <v>165</v>
      </c>
    </row>
    <row r="24" spans="1:16" x14ac:dyDescent="0.2">
      <c r="A24" s="34">
        <v>18</v>
      </c>
      <c r="B24" s="446" t="s">
        <v>208</v>
      </c>
      <c r="C24" s="265" t="s">
        <v>209</v>
      </c>
      <c r="D24" s="78">
        <v>13834</v>
      </c>
      <c r="E24" s="73">
        <v>631250014</v>
      </c>
      <c r="F24" s="36" t="s">
        <v>199</v>
      </c>
      <c r="G24" s="451" t="s">
        <v>169</v>
      </c>
      <c r="H24" s="30">
        <v>10</v>
      </c>
      <c r="I24" s="31">
        <v>13620</v>
      </c>
      <c r="J24" s="220">
        <f t="shared" ref="J24" si="3">SUM(K24+L24+M24+N24+O24)</f>
        <v>274.20999999999998</v>
      </c>
      <c r="K24" s="185"/>
      <c r="L24" s="185"/>
      <c r="M24" s="185">
        <v>274.20999999999998</v>
      </c>
      <c r="N24" s="186"/>
      <c r="O24" s="189"/>
      <c r="P24" s="106" t="s">
        <v>177</v>
      </c>
    </row>
    <row r="25" spans="1:16" x14ac:dyDescent="0.2">
      <c r="A25" s="34">
        <v>19</v>
      </c>
      <c r="B25" s="446" t="s">
        <v>210</v>
      </c>
      <c r="C25" s="265" t="s">
        <v>157</v>
      </c>
      <c r="D25" s="78">
        <v>13956</v>
      </c>
      <c r="E25" s="73">
        <v>631250015</v>
      </c>
      <c r="F25" s="36" t="s">
        <v>199</v>
      </c>
      <c r="G25" s="451" t="s">
        <v>169</v>
      </c>
      <c r="H25" s="30">
        <v>10</v>
      </c>
      <c r="I25" s="31">
        <v>13620</v>
      </c>
      <c r="J25" s="220">
        <f t="shared" ref="J25:J26" si="4">SUM(K25+L25+M25+N25+O25)</f>
        <v>163.03</v>
      </c>
      <c r="K25" s="185"/>
      <c r="L25" s="185"/>
      <c r="M25" s="185">
        <v>163.03</v>
      </c>
      <c r="N25" s="186"/>
      <c r="O25" s="189"/>
      <c r="P25" s="106" t="s">
        <v>177</v>
      </c>
    </row>
    <row r="26" spans="1:16" x14ac:dyDescent="0.2">
      <c r="A26" s="34">
        <v>20</v>
      </c>
      <c r="B26" s="446" t="s">
        <v>211</v>
      </c>
      <c r="C26" s="265" t="s">
        <v>157</v>
      </c>
      <c r="D26" s="78">
        <v>14123</v>
      </c>
      <c r="E26" s="73">
        <v>631250013</v>
      </c>
      <c r="F26" s="36" t="s">
        <v>199</v>
      </c>
      <c r="G26" s="451" t="s">
        <v>169</v>
      </c>
      <c r="H26" s="30">
        <v>10</v>
      </c>
      <c r="I26" s="31">
        <v>13620</v>
      </c>
      <c r="J26" s="220">
        <f t="shared" si="4"/>
        <v>132.51</v>
      </c>
      <c r="K26" s="185"/>
      <c r="L26" s="185"/>
      <c r="M26" s="185">
        <v>132.51</v>
      </c>
      <c r="N26" s="186"/>
      <c r="O26" s="189"/>
      <c r="P26" s="106" t="s">
        <v>177</v>
      </c>
    </row>
    <row r="27" spans="1:16" x14ac:dyDescent="0.2">
      <c r="A27" s="34">
        <v>21</v>
      </c>
      <c r="B27" s="446" t="s">
        <v>219</v>
      </c>
      <c r="C27" s="265" t="s">
        <v>216</v>
      </c>
      <c r="D27" s="78">
        <v>14993</v>
      </c>
      <c r="E27" s="73">
        <v>631250016</v>
      </c>
      <c r="F27" s="36" t="s">
        <v>199</v>
      </c>
      <c r="G27" s="451" t="s">
        <v>217</v>
      </c>
      <c r="H27" s="30">
        <v>10</v>
      </c>
      <c r="I27" s="31">
        <v>14310</v>
      </c>
      <c r="J27" s="220">
        <f>SUM(K27+L27+M27+N27+O27)</f>
        <v>1940</v>
      </c>
      <c r="K27" s="185"/>
      <c r="L27" s="185"/>
      <c r="M27" s="185">
        <v>1940</v>
      </c>
      <c r="N27" s="186"/>
      <c r="O27" s="189"/>
      <c r="P27" s="106" t="s">
        <v>218</v>
      </c>
    </row>
    <row r="28" spans="1:16" x14ac:dyDescent="0.2">
      <c r="A28" s="34">
        <v>22</v>
      </c>
      <c r="B28" s="446" t="s">
        <v>233</v>
      </c>
      <c r="C28" s="265" t="s">
        <v>152</v>
      </c>
      <c r="D28" s="78">
        <v>16862</v>
      </c>
      <c r="E28" s="73">
        <v>631250012</v>
      </c>
      <c r="F28" s="36" t="s">
        <v>234</v>
      </c>
      <c r="G28" s="451" t="s">
        <v>217</v>
      </c>
      <c r="H28" s="30">
        <v>10</v>
      </c>
      <c r="I28" s="31">
        <v>14310</v>
      </c>
      <c r="J28" s="220">
        <f>SUM(K28+L28+M28+N28+O28)</f>
        <v>183</v>
      </c>
      <c r="K28" s="185"/>
      <c r="L28" s="185"/>
      <c r="M28" s="185">
        <v>183</v>
      </c>
      <c r="N28" s="186"/>
      <c r="O28" s="189"/>
      <c r="P28" s="106" t="s">
        <v>235</v>
      </c>
    </row>
    <row r="29" spans="1:16" x14ac:dyDescent="0.2">
      <c r="A29" s="34">
        <v>23</v>
      </c>
      <c r="B29" s="446" t="s">
        <v>273</v>
      </c>
      <c r="C29" s="265" t="s">
        <v>157</v>
      </c>
      <c r="D29" s="78">
        <v>21272</v>
      </c>
      <c r="E29" s="73">
        <v>631250053</v>
      </c>
      <c r="F29" s="406" t="s">
        <v>276</v>
      </c>
      <c r="G29" s="451" t="s">
        <v>274</v>
      </c>
      <c r="H29" s="30">
        <v>10</v>
      </c>
      <c r="I29" s="31">
        <v>13220</v>
      </c>
      <c r="J29" s="220">
        <f t="shared" si="0"/>
        <v>68.66</v>
      </c>
      <c r="K29" s="185"/>
      <c r="L29" s="185">
        <v>68.66</v>
      </c>
      <c r="M29" s="185"/>
      <c r="N29" s="186"/>
      <c r="O29" s="189"/>
      <c r="P29" s="106" t="s">
        <v>275</v>
      </c>
    </row>
    <row r="30" spans="1:16" x14ac:dyDescent="0.2">
      <c r="A30" s="34">
        <v>24</v>
      </c>
      <c r="B30" s="446"/>
      <c r="C30" s="265"/>
      <c r="D30" s="484">
        <v>16152</v>
      </c>
      <c r="E30" s="365">
        <v>63173900</v>
      </c>
      <c r="F30" s="485" t="s">
        <v>234</v>
      </c>
      <c r="G30" s="486" t="s">
        <v>866</v>
      </c>
      <c r="H30" s="487">
        <v>10</v>
      </c>
      <c r="I30" s="488">
        <v>14410</v>
      </c>
      <c r="J30" s="366">
        <f t="shared" ref="J30:J33" si="5">SUM(K30+L30+M30+N30+O30)</f>
        <v>49228.72</v>
      </c>
      <c r="K30" s="489"/>
      <c r="L30" s="185"/>
      <c r="M30" s="337">
        <v>49228.72</v>
      </c>
      <c r="N30" s="186"/>
      <c r="O30" s="490"/>
      <c r="P30" s="367" t="s">
        <v>867</v>
      </c>
    </row>
    <row r="31" spans="1:16" x14ac:dyDescent="0.2">
      <c r="A31" s="34">
        <v>25</v>
      </c>
      <c r="B31" s="446"/>
      <c r="C31" s="265"/>
      <c r="D31" s="484">
        <v>16157</v>
      </c>
      <c r="E31" s="365">
        <v>63173900</v>
      </c>
      <c r="F31" s="485" t="s">
        <v>234</v>
      </c>
      <c r="G31" s="486" t="s">
        <v>866</v>
      </c>
      <c r="H31" s="487">
        <v>10</v>
      </c>
      <c r="I31" s="488">
        <v>14410</v>
      </c>
      <c r="J31" s="366">
        <f t="shared" si="5"/>
        <v>5254.48</v>
      </c>
      <c r="K31" s="489"/>
      <c r="L31" s="185"/>
      <c r="M31" s="337">
        <v>5254.48</v>
      </c>
      <c r="N31" s="186"/>
      <c r="O31" s="490"/>
      <c r="P31" s="367" t="s">
        <v>868</v>
      </c>
    </row>
    <row r="32" spans="1:16" x14ac:dyDescent="0.2">
      <c r="A32" s="34">
        <v>26</v>
      </c>
      <c r="B32" s="446"/>
      <c r="C32" s="265"/>
      <c r="D32" s="484">
        <v>16167</v>
      </c>
      <c r="E32" s="365">
        <v>63173900</v>
      </c>
      <c r="F32" s="485" t="s">
        <v>234</v>
      </c>
      <c r="G32" s="486" t="s">
        <v>866</v>
      </c>
      <c r="H32" s="487">
        <v>10</v>
      </c>
      <c r="I32" s="488">
        <v>14410</v>
      </c>
      <c r="J32" s="366">
        <f t="shared" si="5"/>
        <v>5852.37</v>
      </c>
      <c r="K32" s="489"/>
      <c r="L32" s="185"/>
      <c r="M32" s="337">
        <v>5852.37</v>
      </c>
      <c r="N32" s="186"/>
      <c r="O32" s="490"/>
      <c r="P32" s="367" t="s">
        <v>869</v>
      </c>
    </row>
    <row r="33" spans="1:18" x14ac:dyDescent="0.2">
      <c r="A33" s="34">
        <v>27</v>
      </c>
      <c r="B33" s="446"/>
      <c r="C33" s="265"/>
      <c r="D33" s="484">
        <v>19277</v>
      </c>
      <c r="E33" s="365">
        <v>63173900</v>
      </c>
      <c r="F33" s="485" t="s">
        <v>276</v>
      </c>
      <c r="G33" s="486" t="s">
        <v>866</v>
      </c>
      <c r="H33" s="487">
        <v>10</v>
      </c>
      <c r="I33" s="488">
        <v>14410</v>
      </c>
      <c r="J33" s="366">
        <f t="shared" si="5"/>
        <v>3396.33</v>
      </c>
      <c r="K33" s="489"/>
      <c r="L33" s="185"/>
      <c r="M33" s="337">
        <v>3396.33</v>
      </c>
      <c r="N33" s="185"/>
      <c r="O33" s="189"/>
      <c r="P33" s="367" t="s">
        <v>870</v>
      </c>
      <c r="R33" s="491"/>
    </row>
    <row r="34" spans="1:18" x14ac:dyDescent="0.2">
      <c r="A34" s="34">
        <v>28</v>
      </c>
      <c r="B34" s="446"/>
      <c r="C34" s="265"/>
      <c r="D34" s="78">
        <v>23964</v>
      </c>
      <c r="E34" s="73">
        <v>631250040</v>
      </c>
      <c r="F34" s="406" t="s">
        <v>276</v>
      </c>
      <c r="G34" s="451" t="s">
        <v>293</v>
      </c>
      <c r="H34" s="30">
        <v>10</v>
      </c>
      <c r="I34" s="31">
        <v>13810</v>
      </c>
      <c r="J34" s="220">
        <f>SUM(K34+L34+M34+N34+O34)</f>
        <v>500</v>
      </c>
      <c r="K34" s="185"/>
      <c r="L34" s="185"/>
      <c r="M34" s="185">
        <v>500</v>
      </c>
      <c r="N34" s="186"/>
      <c r="O34" s="189"/>
      <c r="P34" s="106" t="s">
        <v>294</v>
      </c>
    </row>
    <row r="35" spans="1:18" x14ac:dyDescent="0.2">
      <c r="A35" s="34">
        <v>29</v>
      </c>
      <c r="B35" s="446" t="s">
        <v>400</v>
      </c>
      <c r="C35" s="265" t="s">
        <v>401</v>
      </c>
      <c r="D35" s="78">
        <v>29589</v>
      </c>
      <c r="E35" s="73">
        <v>631250025</v>
      </c>
      <c r="F35" s="36" t="s">
        <v>377</v>
      </c>
      <c r="G35" s="451" t="s">
        <v>403</v>
      </c>
      <c r="H35" s="30">
        <v>10</v>
      </c>
      <c r="I35" s="31">
        <v>14010</v>
      </c>
      <c r="J35" s="220">
        <f>SUM(K35+L35+M35+N35+O35)</f>
        <v>716</v>
      </c>
      <c r="K35" s="185"/>
      <c r="L35" s="185"/>
      <c r="M35" s="185">
        <v>716</v>
      </c>
      <c r="N35" s="186"/>
      <c r="O35" s="189"/>
      <c r="P35" s="106" t="s">
        <v>318</v>
      </c>
      <c r="R35" s="491"/>
    </row>
    <row r="36" spans="1:18" x14ac:dyDescent="0.2">
      <c r="A36" s="34">
        <v>30</v>
      </c>
      <c r="B36" s="446" t="s">
        <v>402</v>
      </c>
      <c r="C36" s="265" t="s">
        <v>401</v>
      </c>
      <c r="D36" s="78">
        <v>29695</v>
      </c>
      <c r="E36" s="73">
        <v>631250024</v>
      </c>
      <c r="F36" s="36" t="s">
        <v>377</v>
      </c>
      <c r="G36" s="451" t="s">
        <v>403</v>
      </c>
      <c r="H36" s="30">
        <v>10</v>
      </c>
      <c r="I36" s="31">
        <v>14010</v>
      </c>
      <c r="J36" s="220">
        <f>SUM(K36+L36+M36+N36+O36)</f>
        <v>464</v>
      </c>
      <c r="K36" s="185"/>
      <c r="L36" s="185"/>
      <c r="M36" s="185">
        <v>464</v>
      </c>
      <c r="N36" s="186"/>
      <c r="O36" s="189"/>
      <c r="P36" s="106" t="s">
        <v>318</v>
      </c>
    </row>
    <row r="37" spans="1:18" x14ac:dyDescent="0.2">
      <c r="A37" s="34">
        <v>31</v>
      </c>
      <c r="B37" s="446" t="s">
        <v>412</v>
      </c>
      <c r="C37" s="265" t="s">
        <v>335</v>
      </c>
      <c r="D37" s="78">
        <v>29791</v>
      </c>
      <c r="E37" s="73">
        <v>631250035</v>
      </c>
      <c r="F37" s="36" t="s">
        <v>377</v>
      </c>
      <c r="G37" s="451" t="s">
        <v>304</v>
      </c>
      <c r="H37" s="30">
        <v>10</v>
      </c>
      <c r="I37" s="31">
        <v>13780</v>
      </c>
      <c r="J37" s="220">
        <f>SUM(K37+L37+M37+N37+O37)</f>
        <v>103.68</v>
      </c>
      <c r="K37" s="185"/>
      <c r="L37" s="185"/>
      <c r="M37" s="185">
        <v>103.68</v>
      </c>
      <c r="N37" s="186"/>
      <c r="O37" s="189"/>
      <c r="P37" s="106" t="s">
        <v>307</v>
      </c>
    </row>
    <row r="38" spans="1:18" x14ac:dyDescent="0.2">
      <c r="A38" s="34">
        <v>32</v>
      </c>
      <c r="B38" s="446" t="s">
        <v>413</v>
      </c>
      <c r="C38" s="265" t="s">
        <v>168</v>
      </c>
      <c r="D38" s="78">
        <v>29799</v>
      </c>
      <c r="E38" s="73">
        <v>631250030</v>
      </c>
      <c r="F38" s="36" t="s">
        <v>377</v>
      </c>
      <c r="G38" s="451" t="s">
        <v>304</v>
      </c>
      <c r="H38" s="30">
        <v>10</v>
      </c>
      <c r="I38" s="31">
        <v>13780</v>
      </c>
      <c r="J38" s="220">
        <f>SUM(K38+L38+M38+N38+O38)</f>
        <v>89.97</v>
      </c>
      <c r="K38" s="185"/>
      <c r="L38" s="185"/>
      <c r="M38" s="185">
        <v>89.97</v>
      </c>
      <c r="N38" s="186"/>
      <c r="O38" s="189"/>
      <c r="P38" s="106" t="s">
        <v>305</v>
      </c>
    </row>
    <row r="39" spans="1:18" x14ac:dyDescent="0.2">
      <c r="A39" s="34">
        <v>33</v>
      </c>
      <c r="B39" s="446" t="s">
        <v>155</v>
      </c>
      <c r="C39" s="265" t="s">
        <v>483</v>
      </c>
      <c r="D39" s="78">
        <v>37141</v>
      </c>
      <c r="E39" s="73">
        <v>631250074</v>
      </c>
      <c r="F39" s="40" t="s">
        <v>536</v>
      </c>
      <c r="G39" s="465" t="s">
        <v>144</v>
      </c>
      <c r="H39" s="45">
        <v>10</v>
      </c>
      <c r="I39" s="37">
        <v>13210</v>
      </c>
      <c r="J39" s="220">
        <f t="shared" ref="J39" si="6">SUM(K39+L39+M39+N39+O39)</f>
        <v>3589.84</v>
      </c>
      <c r="K39" s="182"/>
      <c r="L39" s="182">
        <v>3589.84</v>
      </c>
      <c r="M39" s="182"/>
      <c r="N39" s="182"/>
      <c r="O39" s="182"/>
      <c r="P39" s="292" t="s">
        <v>132</v>
      </c>
    </row>
    <row r="40" spans="1:18" x14ac:dyDescent="0.2">
      <c r="A40" s="34">
        <v>34</v>
      </c>
      <c r="B40" s="446" t="s">
        <v>560</v>
      </c>
      <c r="C40" s="265" t="s">
        <v>192</v>
      </c>
      <c r="D40" s="78">
        <v>37143</v>
      </c>
      <c r="E40" s="73">
        <v>631250064</v>
      </c>
      <c r="F40" s="40" t="s">
        <v>536</v>
      </c>
      <c r="G40" s="465" t="s">
        <v>144</v>
      </c>
      <c r="H40" s="45">
        <v>10</v>
      </c>
      <c r="I40" s="37">
        <v>13210</v>
      </c>
      <c r="J40" s="220">
        <f t="shared" si="0"/>
        <v>462.97</v>
      </c>
      <c r="K40" s="185"/>
      <c r="L40" s="185">
        <v>462.97</v>
      </c>
      <c r="M40" s="185"/>
      <c r="N40" s="186"/>
      <c r="O40" s="189"/>
      <c r="P40" s="292" t="s">
        <v>132</v>
      </c>
    </row>
    <row r="41" spans="1:18" x14ac:dyDescent="0.2">
      <c r="A41" s="34">
        <v>35</v>
      </c>
      <c r="B41" s="446" t="s">
        <v>565</v>
      </c>
      <c r="C41" s="265" t="s">
        <v>192</v>
      </c>
      <c r="D41" s="78">
        <v>37469</v>
      </c>
      <c r="E41" s="73">
        <v>631250069</v>
      </c>
      <c r="F41" s="40" t="s">
        <v>536</v>
      </c>
      <c r="G41" s="465" t="s">
        <v>144</v>
      </c>
      <c r="H41" s="45">
        <v>10</v>
      </c>
      <c r="I41" s="37">
        <v>13210</v>
      </c>
      <c r="J41" s="220">
        <f t="shared" ref="J41:J42" si="7">SUM(K41+L41+M41+N41+O41)</f>
        <v>263.77999999999997</v>
      </c>
      <c r="K41" s="185"/>
      <c r="L41" s="185">
        <v>263.77999999999997</v>
      </c>
      <c r="M41" s="185"/>
      <c r="N41" s="186"/>
      <c r="O41" s="189"/>
      <c r="P41" s="292" t="s">
        <v>132</v>
      </c>
    </row>
    <row r="42" spans="1:18" x14ac:dyDescent="0.2">
      <c r="A42" s="34">
        <v>36</v>
      </c>
      <c r="B42" s="446" t="s">
        <v>153</v>
      </c>
      <c r="C42" s="265" t="s">
        <v>558</v>
      </c>
      <c r="D42" s="78">
        <v>37479</v>
      </c>
      <c r="E42" s="73">
        <v>631250063</v>
      </c>
      <c r="F42" s="40" t="s">
        <v>536</v>
      </c>
      <c r="G42" s="465" t="s">
        <v>144</v>
      </c>
      <c r="H42" s="45">
        <v>10</v>
      </c>
      <c r="I42" s="37">
        <v>13210</v>
      </c>
      <c r="J42" s="220">
        <f t="shared" si="7"/>
        <v>170.03</v>
      </c>
      <c r="K42" s="185"/>
      <c r="L42" s="185">
        <v>170.03</v>
      </c>
      <c r="M42" s="185"/>
      <c r="N42" s="186"/>
      <c r="O42" s="189"/>
      <c r="P42" s="292" t="s">
        <v>132</v>
      </c>
    </row>
    <row r="43" spans="1:18" x14ac:dyDescent="0.2">
      <c r="A43" s="34">
        <v>37</v>
      </c>
      <c r="B43" s="446" t="s">
        <v>566</v>
      </c>
      <c r="C43" s="265" t="s">
        <v>487</v>
      </c>
      <c r="D43" s="78">
        <v>37501</v>
      </c>
      <c r="E43" s="73">
        <v>631250068</v>
      </c>
      <c r="F43" s="40" t="s">
        <v>536</v>
      </c>
      <c r="G43" s="465" t="s">
        <v>144</v>
      </c>
      <c r="H43" s="45">
        <v>10</v>
      </c>
      <c r="I43" s="37">
        <v>13210</v>
      </c>
      <c r="J43" s="220">
        <f>SUM(K43+L43+M43+N43+O43)</f>
        <v>14.4</v>
      </c>
      <c r="K43" s="316"/>
      <c r="L43" s="182">
        <v>14.4</v>
      </c>
      <c r="M43" s="182"/>
      <c r="N43" s="186"/>
      <c r="O43" s="189"/>
      <c r="P43" s="292" t="s">
        <v>132</v>
      </c>
    </row>
    <row r="44" spans="1:18" x14ac:dyDescent="0.2">
      <c r="A44" s="34">
        <v>38</v>
      </c>
      <c r="B44" s="446" t="s">
        <v>567</v>
      </c>
      <c r="C44" s="265" t="s">
        <v>192</v>
      </c>
      <c r="D44" s="78">
        <v>37513</v>
      </c>
      <c r="E44" s="73">
        <v>631250067</v>
      </c>
      <c r="F44" s="40" t="s">
        <v>536</v>
      </c>
      <c r="G44" s="465" t="s">
        <v>144</v>
      </c>
      <c r="H44" s="45">
        <v>10</v>
      </c>
      <c r="I44" s="37">
        <v>13210</v>
      </c>
      <c r="J44" s="220">
        <f t="shared" ref="J44:J55" si="8">SUM(K44+L44+M44+N44+O44)</f>
        <v>14.4</v>
      </c>
      <c r="K44" s="316"/>
      <c r="L44" s="182">
        <v>14.4</v>
      </c>
      <c r="M44" s="182"/>
      <c r="N44" s="186"/>
      <c r="O44" s="189"/>
      <c r="P44" s="292" t="s">
        <v>132</v>
      </c>
    </row>
    <row r="45" spans="1:18" x14ac:dyDescent="0.2">
      <c r="A45" s="34">
        <v>39</v>
      </c>
      <c r="B45" s="446" t="s">
        <v>568</v>
      </c>
      <c r="C45" s="265" t="s">
        <v>410</v>
      </c>
      <c r="D45" s="78">
        <v>37544</v>
      </c>
      <c r="E45" s="73">
        <v>631250073</v>
      </c>
      <c r="F45" s="40" t="s">
        <v>536</v>
      </c>
      <c r="G45" s="465" t="s">
        <v>144</v>
      </c>
      <c r="H45" s="45">
        <v>10</v>
      </c>
      <c r="I45" s="37">
        <v>13210</v>
      </c>
      <c r="J45" s="220">
        <f t="shared" si="8"/>
        <v>14.4</v>
      </c>
      <c r="K45" s="316"/>
      <c r="L45" s="182">
        <v>14.4</v>
      </c>
      <c r="M45" s="182"/>
      <c r="N45" s="186"/>
      <c r="O45" s="189"/>
      <c r="P45" s="292" t="s">
        <v>132</v>
      </c>
    </row>
    <row r="46" spans="1:18" x14ac:dyDescent="0.2">
      <c r="A46" s="34">
        <v>40</v>
      </c>
      <c r="B46" s="446" t="s">
        <v>569</v>
      </c>
      <c r="C46" s="265" t="s">
        <v>192</v>
      </c>
      <c r="D46" s="78">
        <v>37560</v>
      </c>
      <c r="E46" s="73">
        <v>631250066</v>
      </c>
      <c r="F46" s="40" t="s">
        <v>536</v>
      </c>
      <c r="G46" s="465" t="s">
        <v>144</v>
      </c>
      <c r="H46" s="45">
        <v>10</v>
      </c>
      <c r="I46" s="37">
        <v>13210</v>
      </c>
      <c r="J46" s="220">
        <f t="shared" si="8"/>
        <v>14.4</v>
      </c>
      <c r="K46" s="316"/>
      <c r="L46" s="182">
        <v>14.4</v>
      </c>
      <c r="M46" s="182"/>
      <c r="N46" s="186"/>
      <c r="O46" s="189"/>
      <c r="P46" s="292" t="s">
        <v>132</v>
      </c>
    </row>
    <row r="47" spans="1:18" x14ac:dyDescent="0.2">
      <c r="A47" s="34">
        <v>41</v>
      </c>
      <c r="B47" s="446" t="s">
        <v>570</v>
      </c>
      <c r="C47" s="265" t="s">
        <v>562</v>
      </c>
      <c r="D47" s="78">
        <v>37575</v>
      </c>
      <c r="E47" s="73">
        <v>631250065</v>
      </c>
      <c r="F47" s="40" t="s">
        <v>536</v>
      </c>
      <c r="G47" s="465" t="s">
        <v>144</v>
      </c>
      <c r="H47" s="45">
        <v>10</v>
      </c>
      <c r="I47" s="37">
        <v>13210</v>
      </c>
      <c r="J47" s="220">
        <f t="shared" si="8"/>
        <v>14.4</v>
      </c>
      <c r="K47" s="316"/>
      <c r="L47" s="182">
        <v>14.4</v>
      </c>
      <c r="M47" s="182"/>
      <c r="N47" s="186"/>
      <c r="O47" s="189"/>
      <c r="P47" s="292" t="s">
        <v>132</v>
      </c>
    </row>
    <row r="48" spans="1:18" x14ac:dyDescent="0.2">
      <c r="A48" s="34">
        <v>42</v>
      </c>
      <c r="B48" s="446" t="s">
        <v>571</v>
      </c>
      <c r="C48" s="265" t="s">
        <v>128</v>
      </c>
      <c r="D48" s="78">
        <v>37592</v>
      </c>
      <c r="E48" s="73">
        <v>631250059</v>
      </c>
      <c r="F48" s="36" t="s">
        <v>536</v>
      </c>
      <c r="G48" s="451" t="s">
        <v>158</v>
      </c>
      <c r="H48" s="30">
        <v>10</v>
      </c>
      <c r="I48" s="31">
        <v>13230</v>
      </c>
      <c r="J48" s="220">
        <f t="shared" si="8"/>
        <v>363</v>
      </c>
      <c r="K48" s="316"/>
      <c r="L48" s="182">
        <v>363</v>
      </c>
      <c r="M48" s="182"/>
      <c r="N48" s="182"/>
      <c r="O48" s="182"/>
      <c r="P48" s="106" t="s">
        <v>159</v>
      </c>
    </row>
    <row r="49" spans="1:16" x14ac:dyDescent="0.2">
      <c r="A49" s="34">
        <v>43</v>
      </c>
      <c r="B49" s="446" t="s">
        <v>610</v>
      </c>
      <c r="C49" s="265" t="s">
        <v>234</v>
      </c>
      <c r="D49" s="78">
        <v>40152</v>
      </c>
      <c r="E49" s="73">
        <v>631250083</v>
      </c>
      <c r="F49" s="36" t="s">
        <v>603</v>
      </c>
      <c r="G49" s="291" t="s">
        <v>164</v>
      </c>
      <c r="H49" s="268">
        <v>10</v>
      </c>
      <c r="I49" s="48">
        <v>13250</v>
      </c>
      <c r="J49" s="220">
        <f t="shared" si="8"/>
        <v>29.98</v>
      </c>
      <c r="K49" s="185"/>
      <c r="L49" s="185">
        <v>29.98</v>
      </c>
      <c r="M49" s="185"/>
      <c r="N49" s="186"/>
      <c r="O49" s="189"/>
      <c r="P49" s="106" t="s">
        <v>165</v>
      </c>
    </row>
    <row r="50" spans="1:16" x14ac:dyDescent="0.2">
      <c r="A50" s="34">
        <v>44</v>
      </c>
      <c r="B50" s="446" t="s">
        <v>611</v>
      </c>
      <c r="C50" s="265" t="s">
        <v>234</v>
      </c>
      <c r="D50" s="78">
        <v>40165</v>
      </c>
      <c r="E50" s="73">
        <v>631250086</v>
      </c>
      <c r="F50" s="36" t="s">
        <v>603</v>
      </c>
      <c r="G50" s="291" t="s">
        <v>164</v>
      </c>
      <c r="H50" s="268">
        <v>10</v>
      </c>
      <c r="I50" s="48">
        <v>13250</v>
      </c>
      <c r="J50" s="220">
        <f t="shared" si="8"/>
        <v>63.97</v>
      </c>
      <c r="K50" s="408"/>
      <c r="L50" s="185">
        <v>63.97</v>
      </c>
      <c r="M50" s="185"/>
      <c r="N50" s="186"/>
      <c r="O50" s="189"/>
      <c r="P50" s="106" t="s">
        <v>165</v>
      </c>
    </row>
    <row r="51" spans="1:16" x14ac:dyDescent="0.2">
      <c r="A51" s="34">
        <v>45</v>
      </c>
      <c r="B51" s="446" t="s">
        <v>612</v>
      </c>
      <c r="C51" s="265" t="s">
        <v>234</v>
      </c>
      <c r="D51" s="78">
        <v>42600</v>
      </c>
      <c r="E51" s="73">
        <v>631250080</v>
      </c>
      <c r="F51" s="36" t="s">
        <v>663</v>
      </c>
      <c r="G51" s="291" t="s">
        <v>164</v>
      </c>
      <c r="H51" s="268">
        <v>10</v>
      </c>
      <c r="I51" s="48">
        <v>13250</v>
      </c>
      <c r="J51" s="220">
        <f t="shared" si="8"/>
        <v>71.790000000000006</v>
      </c>
      <c r="K51" s="408"/>
      <c r="L51" s="185">
        <v>71.790000000000006</v>
      </c>
      <c r="M51" s="185"/>
      <c r="N51" s="186"/>
      <c r="O51" s="189"/>
      <c r="P51" s="106" t="s">
        <v>165</v>
      </c>
    </row>
    <row r="52" spans="1:16" x14ac:dyDescent="0.2">
      <c r="A52" s="34">
        <v>46</v>
      </c>
      <c r="B52" s="446" t="s">
        <v>613</v>
      </c>
      <c r="C52" s="265" t="s">
        <v>234</v>
      </c>
      <c r="D52" s="78">
        <v>42604</v>
      </c>
      <c r="E52" s="73">
        <v>631250085</v>
      </c>
      <c r="F52" s="36" t="s">
        <v>663</v>
      </c>
      <c r="G52" s="291" t="s">
        <v>164</v>
      </c>
      <c r="H52" s="268">
        <v>10</v>
      </c>
      <c r="I52" s="48">
        <v>13250</v>
      </c>
      <c r="J52" s="220">
        <f t="shared" si="8"/>
        <v>25.45</v>
      </c>
      <c r="K52" s="408"/>
      <c r="L52" s="185">
        <v>25.45</v>
      </c>
      <c r="M52" s="185"/>
      <c r="N52" s="186"/>
      <c r="O52" s="189"/>
      <c r="P52" s="106" t="s">
        <v>165</v>
      </c>
    </row>
    <row r="53" spans="1:16" x14ac:dyDescent="0.2">
      <c r="A53" s="34">
        <v>47</v>
      </c>
      <c r="B53" s="446" t="s">
        <v>614</v>
      </c>
      <c r="C53" s="265" t="s">
        <v>234</v>
      </c>
      <c r="D53" s="78">
        <v>42607</v>
      </c>
      <c r="E53" s="73">
        <v>631250087</v>
      </c>
      <c r="F53" s="36" t="s">
        <v>663</v>
      </c>
      <c r="G53" s="291" t="s">
        <v>164</v>
      </c>
      <c r="H53" s="268">
        <v>10</v>
      </c>
      <c r="I53" s="48">
        <v>13250</v>
      </c>
      <c r="J53" s="220">
        <f t="shared" si="8"/>
        <v>19.98</v>
      </c>
      <c r="K53" s="408"/>
      <c r="L53" s="185">
        <v>19.98</v>
      </c>
      <c r="M53" s="185"/>
      <c r="N53" s="186"/>
      <c r="O53" s="189"/>
      <c r="P53" s="106" t="s">
        <v>165</v>
      </c>
    </row>
    <row r="54" spans="1:16" x14ac:dyDescent="0.2">
      <c r="A54" s="34">
        <v>48</v>
      </c>
      <c r="B54" s="446" t="s">
        <v>713</v>
      </c>
      <c r="C54" s="265" t="s">
        <v>157</v>
      </c>
      <c r="D54" s="78">
        <v>42618</v>
      </c>
      <c r="E54" s="73">
        <v>631250077</v>
      </c>
      <c r="F54" s="36" t="s">
        <v>663</v>
      </c>
      <c r="G54" s="451" t="s">
        <v>217</v>
      </c>
      <c r="H54" s="30">
        <v>10</v>
      </c>
      <c r="I54" s="31">
        <v>14310</v>
      </c>
      <c r="J54" s="220">
        <f t="shared" si="8"/>
        <v>28.8</v>
      </c>
      <c r="K54" s="408"/>
      <c r="L54" s="185"/>
      <c r="M54" s="185">
        <v>28.8</v>
      </c>
      <c r="N54" s="186"/>
      <c r="O54" s="189"/>
      <c r="P54" s="106" t="s">
        <v>255</v>
      </c>
    </row>
    <row r="55" spans="1:16" x14ac:dyDescent="0.2">
      <c r="A55" s="34">
        <v>49</v>
      </c>
      <c r="B55" s="446" t="s">
        <v>714</v>
      </c>
      <c r="C55" s="265" t="s">
        <v>128</v>
      </c>
      <c r="D55" s="78">
        <v>42618</v>
      </c>
      <c r="E55" s="73">
        <v>631250078</v>
      </c>
      <c r="F55" s="36" t="s">
        <v>663</v>
      </c>
      <c r="G55" s="451" t="s">
        <v>217</v>
      </c>
      <c r="H55" s="30">
        <v>10</v>
      </c>
      <c r="I55" s="31">
        <v>14310</v>
      </c>
      <c r="J55" s="220">
        <f t="shared" si="8"/>
        <v>20.8</v>
      </c>
      <c r="K55" s="408"/>
      <c r="L55" s="185"/>
      <c r="M55" s="185">
        <v>20.8</v>
      </c>
      <c r="N55" s="186"/>
      <c r="O55" s="189"/>
      <c r="P55" s="106" t="s">
        <v>255</v>
      </c>
    </row>
    <row r="56" spans="1:16" x14ac:dyDescent="0.2">
      <c r="A56" s="34">
        <v>50</v>
      </c>
      <c r="B56" s="446"/>
      <c r="C56" s="265"/>
      <c r="D56" s="78"/>
      <c r="E56" s="73"/>
      <c r="F56" s="40" t="s">
        <v>735</v>
      </c>
      <c r="G56" s="106" t="s">
        <v>106</v>
      </c>
      <c r="H56" s="22">
        <v>10</v>
      </c>
      <c r="I56" s="36">
        <v>11110</v>
      </c>
      <c r="J56" s="220">
        <f t="shared" si="0"/>
        <v>1631.52</v>
      </c>
      <c r="K56" s="185">
        <v>1631.52</v>
      </c>
      <c r="L56" s="185"/>
      <c r="M56" s="185"/>
      <c r="N56" s="186"/>
      <c r="O56" s="189"/>
      <c r="P56" s="106"/>
    </row>
    <row r="57" spans="1:16" x14ac:dyDescent="0.2">
      <c r="A57" s="34">
        <v>51</v>
      </c>
      <c r="B57" s="446"/>
      <c r="C57" s="265"/>
      <c r="D57" s="78"/>
      <c r="E57" s="73"/>
      <c r="F57" s="40" t="s">
        <v>735</v>
      </c>
      <c r="G57" s="106" t="s">
        <v>107</v>
      </c>
      <c r="H57" s="22">
        <v>10</v>
      </c>
      <c r="I57" s="36">
        <v>11110</v>
      </c>
      <c r="J57" s="220">
        <f t="shared" si="0"/>
        <v>107754.18</v>
      </c>
      <c r="K57" s="185">
        <v>107754.18</v>
      </c>
      <c r="L57" s="185"/>
      <c r="M57" s="185"/>
      <c r="N57" s="186"/>
      <c r="O57" s="189"/>
      <c r="P57" s="106"/>
    </row>
    <row r="58" spans="1:16" x14ac:dyDescent="0.2">
      <c r="A58" s="34">
        <v>52</v>
      </c>
      <c r="B58" s="261" t="s">
        <v>463</v>
      </c>
      <c r="C58" s="32" t="s">
        <v>464</v>
      </c>
      <c r="D58" s="38">
        <v>47975</v>
      </c>
      <c r="E58" s="77">
        <v>631250096</v>
      </c>
      <c r="F58" s="36" t="s">
        <v>780</v>
      </c>
      <c r="G58" s="74" t="s">
        <v>465</v>
      </c>
      <c r="H58" s="45">
        <v>10</v>
      </c>
      <c r="I58" s="48">
        <v>13445</v>
      </c>
      <c r="J58" s="220">
        <f t="shared" si="0"/>
        <v>718.17</v>
      </c>
      <c r="K58" s="316"/>
      <c r="L58" s="182"/>
      <c r="M58" s="182">
        <v>718.17</v>
      </c>
      <c r="N58" s="182"/>
      <c r="O58" s="182"/>
      <c r="P58" s="106" t="s">
        <v>466</v>
      </c>
    </row>
    <row r="59" spans="1:16" x14ac:dyDescent="0.2">
      <c r="A59" s="34">
        <v>53</v>
      </c>
      <c r="B59" s="261" t="s">
        <v>463</v>
      </c>
      <c r="C59" s="32" t="s">
        <v>464</v>
      </c>
      <c r="D59" s="38">
        <v>47975</v>
      </c>
      <c r="E59" s="77">
        <v>631250098</v>
      </c>
      <c r="F59" s="36" t="s">
        <v>780</v>
      </c>
      <c r="G59" s="74" t="s">
        <v>465</v>
      </c>
      <c r="H59" s="45">
        <v>10</v>
      </c>
      <c r="I59" s="48">
        <v>13445</v>
      </c>
      <c r="J59" s="220">
        <f t="shared" si="0"/>
        <v>718.17</v>
      </c>
      <c r="K59" s="316"/>
      <c r="L59" s="182"/>
      <c r="M59" s="182">
        <v>718.17</v>
      </c>
      <c r="N59" s="182"/>
      <c r="O59" s="182"/>
      <c r="P59" s="106" t="s">
        <v>466</v>
      </c>
    </row>
    <row r="60" spans="1:16" x14ac:dyDescent="0.2">
      <c r="A60" s="34">
        <v>54</v>
      </c>
      <c r="B60" s="261" t="s">
        <v>471</v>
      </c>
      <c r="C60" s="32" t="s">
        <v>472</v>
      </c>
      <c r="D60" s="38">
        <v>47979</v>
      </c>
      <c r="E60" s="77">
        <v>631250095</v>
      </c>
      <c r="F60" s="36" t="s">
        <v>780</v>
      </c>
      <c r="G60" s="74" t="s">
        <v>465</v>
      </c>
      <c r="H60" s="45">
        <v>10</v>
      </c>
      <c r="I60" s="48">
        <v>13445</v>
      </c>
      <c r="J60" s="220">
        <f t="shared" si="0"/>
        <v>718.17</v>
      </c>
      <c r="K60" s="316"/>
      <c r="L60" s="182"/>
      <c r="M60" s="182">
        <v>718.17</v>
      </c>
      <c r="N60" s="182"/>
      <c r="O60" s="182"/>
      <c r="P60" s="106" t="s">
        <v>470</v>
      </c>
    </row>
    <row r="61" spans="1:16" x14ac:dyDescent="0.2">
      <c r="A61" s="34">
        <v>55</v>
      </c>
      <c r="B61" s="261" t="s">
        <v>471</v>
      </c>
      <c r="C61" s="32" t="s">
        <v>472</v>
      </c>
      <c r="D61" s="38">
        <v>47979</v>
      </c>
      <c r="E61" s="77">
        <v>631250099</v>
      </c>
      <c r="F61" s="36" t="s">
        <v>780</v>
      </c>
      <c r="G61" s="74" t="s">
        <v>465</v>
      </c>
      <c r="H61" s="45">
        <v>10</v>
      </c>
      <c r="I61" s="48">
        <v>13445</v>
      </c>
      <c r="J61" s="220">
        <f t="shared" si="0"/>
        <v>718.17</v>
      </c>
      <c r="K61" s="316"/>
      <c r="L61" s="182"/>
      <c r="M61" s="182">
        <v>718.17</v>
      </c>
      <c r="N61" s="182"/>
      <c r="O61" s="182"/>
      <c r="P61" s="106" t="s">
        <v>470</v>
      </c>
    </row>
    <row r="62" spans="1:16" x14ac:dyDescent="0.2">
      <c r="A62" s="34">
        <v>56</v>
      </c>
      <c r="B62" s="446" t="s">
        <v>781</v>
      </c>
      <c r="C62" s="265" t="s">
        <v>603</v>
      </c>
      <c r="D62" s="78">
        <v>47989</v>
      </c>
      <c r="E62" s="73">
        <v>631250103</v>
      </c>
      <c r="F62" s="36" t="s">
        <v>780</v>
      </c>
      <c r="G62" s="74" t="s">
        <v>180</v>
      </c>
      <c r="H62" s="45">
        <v>10</v>
      </c>
      <c r="I62" s="48">
        <v>13460</v>
      </c>
      <c r="J62" s="220">
        <f t="shared" si="0"/>
        <v>407</v>
      </c>
      <c r="K62" s="185"/>
      <c r="L62" s="185"/>
      <c r="M62" s="185">
        <v>407</v>
      </c>
      <c r="N62" s="186"/>
      <c r="O62" s="189"/>
      <c r="P62" s="106" t="s">
        <v>782</v>
      </c>
    </row>
    <row r="63" spans="1:16" x14ac:dyDescent="0.2">
      <c r="A63" s="34">
        <v>57</v>
      </c>
      <c r="B63" s="446" t="s">
        <v>789</v>
      </c>
      <c r="C63" s="265" t="s">
        <v>135</v>
      </c>
      <c r="D63" s="78">
        <v>48531</v>
      </c>
      <c r="E63" s="73">
        <v>631250076</v>
      </c>
      <c r="F63" s="406" t="s">
        <v>780</v>
      </c>
      <c r="G63" s="74" t="s">
        <v>169</v>
      </c>
      <c r="H63" s="45">
        <v>10</v>
      </c>
      <c r="I63" s="48">
        <v>13620</v>
      </c>
      <c r="J63" s="220">
        <f t="shared" si="0"/>
        <v>43.03</v>
      </c>
      <c r="K63" s="185"/>
      <c r="L63" s="185"/>
      <c r="M63" s="185">
        <v>43.03</v>
      </c>
      <c r="N63" s="186"/>
      <c r="O63" s="189"/>
      <c r="P63" s="106" t="s">
        <v>170</v>
      </c>
    </row>
    <row r="64" spans="1:16" x14ac:dyDescent="0.2">
      <c r="A64" s="34">
        <v>58</v>
      </c>
      <c r="B64" s="446" t="s">
        <v>467</v>
      </c>
      <c r="C64" s="265" t="s">
        <v>468</v>
      </c>
      <c r="D64" s="78">
        <v>48554</v>
      </c>
      <c r="E64" s="73">
        <v>631250097</v>
      </c>
      <c r="F64" s="406" t="s">
        <v>780</v>
      </c>
      <c r="G64" s="74" t="s">
        <v>465</v>
      </c>
      <c r="H64" s="45">
        <v>10</v>
      </c>
      <c r="I64" s="48">
        <v>13445</v>
      </c>
      <c r="J64" s="220">
        <f t="shared" si="0"/>
        <v>718.17</v>
      </c>
      <c r="K64" s="185"/>
      <c r="L64" s="185"/>
      <c r="M64" s="185">
        <v>718.17</v>
      </c>
      <c r="N64" s="186"/>
      <c r="O64" s="189"/>
      <c r="P64" s="106" t="s">
        <v>469</v>
      </c>
    </row>
    <row r="65" spans="1:16" x14ac:dyDescent="0.2">
      <c r="A65" s="34">
        <v>59</v>
      </c>
      <c r="B65" s="446" t="s">
        <v>797</v>
      </c>
      <c r="C65" s="265" t="s">
        <v>603</v>
      </c>
      <c r="D65" s="78">
        <v>49879</v>
      </c>
      <c r="E65" s="73">
        <v>631250102</v>
      </c>
      <c r="F65" s="406" t="s">
        <v>795</v>
      </c>
      <c r="G65" s="74" t="s">
        <v>180</v>
      </c>
      <c r="H65" s="45">
        <v>10</v>
      </c>
      <c r="I65" s="48">
        <v>13460</v>
      </c>
      <c r="J65" s="220">
        <f t="shared" ref="J65:J66" si="9">SUM(K65+L65+M65+N65+O65)</f>
        <v>244.2</v>
      </c>
      <c r="K65" s="185"/>
      <c r="L65" s="185"/>
      <c r="M65" s="185">
        <v>244.2</v>
      </c>
      <c r="N65" s="186"/>
      <c r="O65" s="189"/>
      <c r="P65" s="106" t="s">
        <v>782</v>
      </c>
    </row>
    <row r="66" spans="1:16" x14ac:dyDescent="0.2">
      <c r="A66" s="34">
        <v>60</v>
      </c>
      <c r="B66" s="446" t="s">
        <v>798</v>
      </c>
      <c r="C66" s="265" t="s">
        <v>603</v>
      </c>
      <c r="D66" s="78">
        <v>49893</v>
      </c>
      <c r="E66" s="73">
        <v>631250100</v>
      </c>
      <c r="F66" s="406" t="s">
        <v>795</v>
      </c>
      <c r="G66" s="74" t="s">
        <v>180</v>
      </c>
      <c r="H66" s="45">
        <v>10</v>
      </c>
      <c r="I66" s="48">
        <v>13460</v>
      </c>
      <c r="J66" s="220">
        <f t="shared" si="9"/>
        <v>241.65</v>
      </c>
      <c r="K66" s="185"/>
      <c r="L66" s="185"/>
      <c r="M66" s="185">
        <v>241.65</v>
      </c>
      <c r="N66" s="186"/>
      <c r="O66" s="189"/>
      <c r="P66" s="106" t="s">
        <v>527</v>
      </c>
    </row>
    <row r="67" spans="1:16" x14ac:dyDescent="0.2">
      <c r="A67" s="34">
        <v>61</v>
      </c>
      <c r="B67" s="446" t="s">
        <v>799</v>
      </c>
      <c r="C67" s="265" t="s">
        <v>603</v>
      </c>
      <c r="D67" s="78">
        <v>49899</v>
      </c>
      <c r="E67" s="73">
        <v>631250101</v>
      </c>
      <c r="F67" s="406" t="s">
        <v>795</v>
      </c>
      <c r="G67" s="74" t="s">
        <v>180</v>
      </c>
      <c r="H67" s="45">
        <v>10</v>
      </c>
      <c r="I67" s="48">
        <v>13460</v>
      </c>
      <c r="J67" s="220">
        <f t="shared" si="0"/>
        <v>144.99</v>
      </c>
      <c r="K67" s="185"/>
      <c r="L67" s="185"/>
      <c r="M67" s="185">
        <v>144.99</v>
      </c>
      <c r="N67" s="186"/>
      <c r="O67" s="189"/>
      <c r="P67" s="106" t="s">
        <v>527</v>
      </c>
    </row>
    <row r="68" spans="1:16" x14ac:dyDescent="0.2">
      <c r="A68" s="34">
        <v>62</v>
      </c>
      <c r="B68" s="446" t="s">
        <v>800</v>
      </c>
      <c r="C68" s="265" t="s">
        <v>168</v>
      </c>
      <c r="D68" s="78">
        <v>50225</v>
      </c>
      <c r="E68" s="73">
        <v>631250033</v>
      </c>
      <c r="F68" s="406" t="s">
        <v>795</v>
      </c>
      <c r="G68" s="74" t="s">
        <v>687</v>
      </c>
      <c r="H68" s="45">
        <v>10</v>
      </c>
      <c r="I68" s="48">
        <v>13640</v>
      </c>
      <c r="J68" s="220">
        <f t="shared" si="0"/>
        <v>3618.5</v>
      </c>
      <c r="K68" s="185"/>
      <c r="L68" s="185"/>
      <c r="M68" s="185">
        <v>3618.5</v>
      </c>
      <c r="N68" s="186"/>
      <c r="O68" s="189"/>
      <c r="P68" s="106" t="s">
        <v>253</v>
      </c>
    </row>
    <row r="69" spans="1:16" x14ac:dyDescent="0.2">
      <c r="A69" s="34">
        <v>63</v>
      </c>
      <c r="B69" s="446" t="s">
        <v>409</v>
      </c>
      <c r="C69" s="265" t="s">
        <v>410</v>
      </c>
      <c r="D69" s="78">
        <v>50450</v>
      </c>
      <c r="E69" s="73">
        <v>631250057</v>
      </c>
      <c r="F69" s="406" t="s">
        <v>795</v>
      </c>
      <c r="G69" s="74" t="s">
        <v>403</v>
      </c>
      <c r="H69" s="45">
        <v>10</v>
      </c>
      <c r="I69" s="48">
        <v>14010</v>
      </c>
      <c r="J69" s="220">
        <f t="shared" si="0"/>
        <v>192</v>
      </c>
      <c r="K69" s="185"/>
      <c r="L69" s="185"/>
      <c r="M69" s="185">
        <v>192</v>
      </c>
      <c r="N69" s="186"/>
      <c r="O69" s="189"/>
      <c r="P69" s="106" t="s">
        <v>318</v>
      </c>
    </row>
    <row r="70" spans="1:16" x14ac:dyDescent="0.2">
      <c r="A70" s="34">
        <v>64</v>
      </c>
      <c r="B70" s="446" t="s">
        <v>801</v>
      </c>
      <c r="C70" s="265" t="s">
        <v>802</v>
      </c>
      <c r="D70" s="78">
        <v>50496</v>
      </c>
      <c r="E70" s="73">
        <v>631250032</v>
      </c>
      <c r="F70" s="406" t="s">
        <v>795</v>
      </c>
      <c r="G70" s="74" t="s">
        <v>803</v>
      </c>
      <c r="H70" s="45">
        <v>10</v>
      </c>
      <c r="I70" s="48">
        <v>13630</v>
      </c>
      <c r="J70" s="220">
        <f t="shared" si="0"/>
        <v>1148</v>
      </c>
      <c r="K70" s="185"/>
      <c r="L70" s="185"/>
      <c r="M70" s="185">
        <v>1148</v>
      </c>
      <c r="N70" s="186"/>
      <c r="O70" s="189"/>
      <c r="P70" s="106" t="s">
        <v>804</v>
      </c>
    </row>
    <row r="71" spans="1:16" x14ac:dyDescent="0.2">
      <c r="A71" s="34">
        <v>65</v>
      </c>
      <c r="B71" s="446" t="s">
        <v>808</v>
      </c>
      <c r="C71" s="265" t="s">
        <v>234</v>
      </c>
      <c r="D71" s="78">
        <v>50700</v>
      </c>
      <c r="E71" s="73">
        <v>631250080</v>
      </c>
      <c r="F71" s="406" t="s">
        <v>795</v>
      </c>
      <c r="G71" s="74" t="s">
        <v>186</v>
      </c>
      <c r="H71" s="45">
        <v>10</v>
      </c>
      <c r="I71" s="48">
        <v>13320</v>
      </c>
      <c r="J71" s="220">
        <f t="shared" si="0"/>
        <v>1566.73</v>
      </c>
      <c r="K71" s="185"/>
      <c r="L71" s="185"/>
      <c r="M71" s="185">
        <v>1566.73</v>
      </c>
      <c r="N71" s="186"/>
      <c r="O71" s="189"/>
      <c r="P71" s="106" t="s">
        <v>165</v>
      </c>
    </row>
    <row r="72" spans="1:16" x14ac:dyDescent="0.2">
      <c r="A72" s="34">
        <v>66</v>
      </c>
      <c r="B72" s="446" t="s">
        <v>812</v>
      </c>
      <c r="C72" s="265" t="s">
        <v>157</v>
      </c>
      <c r="D72" s="78">
        <v>50749</v>
      </c>
      <c r="E72" s="77">
        <v>631250104</v>
      </c>
      <c r="F72" s="35" t="s">
        <v>795</v>
      </c>
      <c r="G72" s="291" t="s">
        <v>304</v>
      </c>
      <c r="H72" s="268">
        <v>10</v>
      </c>
      <c r="I72" s="48">
        <v>13780</v>
      </c>
      <c r="J72" s="220">
        <f t="shared" si="0"/>
        <v>205.2</v>
      </c>
      <c r="K72" s="408"/>
      <c r="L72" s="185"/>
      <c r="M72" s="185">
        <v>205.2</v>
      </c>
      <c r="N72" s="186"/>
      <c r="O72" s="189"/>
      <c r="P72" s="106" t="s">
        <v>307</v>
      </c>
    </row>
    <row r="73" spans="1:16" x14ac:dyDescent="0.2">
      <c r="A73" s="34">
        <v>67</v>
      </c>
      <c r="B73" s="446" t="s">
        <v>813</v>
      </c>
      <c r="C73" s="265" t="s">
        <v>814</v>
      </c>
      <c r="D73" s="78">
        <v>51046</v>
      </c>
      <c r="E73" s="73">
        <v>631250109</v>
      </c>
      <c r="F73" s="406" t="s">
        <v>795</v>
      </c>
      <c r="G73" s="291" t="s">
        <v>180</v>
      </c>
      <c r="H73" s="268">
        <v>10</v>
      </c>
      <c r="I73" s="48">
        <v>13460</v>
      </c>
      <c r="J73" s="220">
        <f t="shared" si="0"/>
        <v>381.5</v>
      </c>
      <c r="K73" s="408"/>
      <c r="L73" s="185"/>
      <c r="M73" s="185">
        <v>381.5</v>
      </c>
      <c r="N73" s="186"/>
      <c r="O73" s="189"/>
      <c r="P73" s="106" t="s">
        <v>815</v>
      </c>
    </row>
    <row r="74" spans="1:16" x14ac:dyDescent="0.2">
      <c r="A74" s="34">
        <v>68</v>
      </c>
      <c r="B74" s="446" t="s">
        <v>828</v>
      </c>
      <c r="C74" s="265" t="s">
        <v>168</v>
      </c>
      <c r="D74" s="78">
        <v>53305</v>
      </c>
      <c r="E74" s="73">
        <v>631250026</v>
      </c>
      <c r="F74" s="406" t="s">
        <v>819</v>
      </c>
      <c r="G74" s="291" t="s">
        <v>829</v>
      </c>
      <c r="H74" s="268">
        <v>10</v>
      </c>
      <c r="I74" s="48">
        <v>13780</v>
      </c>
      <c r="J74" s="220">
        <f t="shared" si="0"/>
        <v>2582.3200000000002</v>
      </c>
      <c r="K74" s="408"/>
      <c r="L74" s="185"/>
      <c r="M74" s="185">
        <v>2582.3200000000002</v>
      </c>
      <c r="N74" s="186"/>
      <c r="O74" s="189"/>
      <c r="P74" s="106" t="s">
        <v>305</v>
      </c>
    </row>
    <row r="75" spans="1:16" x14ac:dyDescent="0.2">
      <c r="A75" s="34">
        <v>69</v>
      </c>
      <c r="B75" s="446" t="s">
        <v>830</v>
      </c>
      <c r="C75" s="265" t="s">
        <v>168</v>
      </c>
      <c r="D75" s="78">
        <v>53312</v>
      </c>
      <c r="E75" s="73">
        <v>631250028</v>
      </c>
      <c r="F75" s="406" t="s">
        <v>819</v>
      </c>
      <c r="G75" s="74" t="s">
        <v>831</v>
      </c>
      <c r="H75" s="45">
        <v>10</v>
      </c>
      <c r="I75" s="48">
        <v>13720</v>
      </c>
      <c r="J75" s="220">
        <f t="shared" si="0"/>
        <v>26296.799999999999</v>
      </c>
      <c r="K75" s="185"/>
      <c r="L75" s="185"/>
      <c r="M75" s="185">
        <v>26296.799999999999</v>
      </c>
      <c r="N75" s="186"/>
      <c r="O75" s="189"/>
      <c r="P75" s="106" t="s">
        <v>305</v>
      </c>
    </row>
    <row r="76" spans="1:16" x14ac:dyDescent="0.2">
      <c r="A76" s="34">
        <v>70</v>
      </c>
      <c r="B76" s="446" t="s">
        <v>411</v>
      </c>
      <c r="C76" s="265" t="s">
        <v>168</v>
      </c>
      <c r="D76" s="78">
        <v>53328</v>
      </c>
      <c r="E76" s="73">
        <v>631250027</v>
      </c>
      <c r="F76" s="406" t="s">
        <v>819</v>
      </c>
      <c r="G76" s="291" t="s">
        <v>829</v>
      </c>
      <c r="H76" s="268">
        <v>10</v>
      </c>
      <c r="I76" s="48">
        <v>13780</v>
      </c>
      <c r="J76" s="220">
        <f t="shared" si="0"/>
        <v>865.95</v>
      </c>
      <c r="K76" s="185"/>
      <c r="L76" s="185"/>
      <c r="M76" s="185">
        <v>865.95</v>
      </c>
      <c r="N76" s="186"/>
      <c r="O76" s="189"/>
      <c r="P76" s="106" t="s">
        <v>305</v>
      </c>
    </row>
    <row r="77" spans="1:16" x14ac:dyDescent="0.2">
      <c r="A77" s="34">
        <v>71</v>
      </c>
      <c r="B77" s="446" t="s">
        <v>832</v>
      </c>
      <c r="C77" s="265" t="s">
        <v>833</v>
      </c>
      <c r="D77" s="78">
        <v>53341</v>
      </c>
      <c r="E77" s="73">
        <v>631250034</v>
      </c>
      <c r="F77" s="406" t="s">
        <v>819</v>
      </c>
      <c r="G77" s="291" t="s">
        <v>829</v>
      </c>
      <c r="H77" s="268">
        <v>10</v>
      </c>
      <c r="I77" s="48">
        <v>13780</v>
      </c>
      <c r="J77" s="220">
        <f t="shared" si="0"/>
        <v>616.32000000000005</v>
      </c>
      <c r="K77" s="185"/>
      <c r="L77" s="185"/>
      <c r="M77" s="185">
        <v>616.32000000000005</v>
      </c>
      <c r="N77" s="186"/>
      <c r="O77" s="189"/>
      <c r="P77" s="106" t="s">
        <v>307</v>
      </c>
    </row>
    <row r="78" spans="1:16" x14ac:dyDescent="0.2">
      <c r="A78" s="34">
        <v>72</v>
      </c>
      <c r="B78" s="446" t="s">
        <v>921</v>
      </c>
      <c r="C78" s="265" t="s">
        <v>735</v>
      </c>
      <c r="D78" s="78">
        <v>57045</v>
      </c>
      <c r="E78" s="73">
        <v>631250116</v>
      </c>
      <c r="F78" s="406" t="s">
        <v>914</v>
      </c>
      <c r="G78" s="74" t="s">
        <v>922</v>
      </c>
      <c r="H78" s="45">
        <v>10</v>
      </c>
      <c r="I78" s="48">
        <v>14010</v>
      </c>
      <c r="J78" s="220">
        <f t="shared" si="0"/>
        <v>17</v>
      </c>
      <c r="K78" s="185"/>
      <c r="L78" s="185"/>
      <c r="M78" s="185">
        <v>17</v>
      </c>
      <c r="N78" s="186"/>
      <c r="O78" s="189"/>
      <c r="P78" s="106" t="s">
        <v>923</v>
      </c>
    </row>
    <row r="79" spans="1:16" x14ac:dyDescent="0.2">
      <c r="A79" s="34">
        <v>73</v>
      </c>
      <c r="B79" s="446" t="s">
        <v>959</v>
      </c>
      <c r="C79" s="265" t="s">
        <v>795</v>
      </c>
      <c r="D79" s="78">
        <v>60818</v>
      </c>
      <c r="E79" s="73">
        <v>631250124</v>
      </c>
      <c r="F79" s="406" t="s">
        <v>914</v>
      </c>
      <c r="G79" s="74" t="s">
        <v>465</v>
      </c>
      <c r="H79" s="45">
        <v>10</v>
      </c>
      <c r="I79" s="48">
        <v>13445</v>
      </c>
      <c r="J79" s="220">
        <f t="shared" ref="J79:J102" si="10">SUM(K79+L79+M79+N79+O79)</f>
        <v>106</v>
      </c>
      <c r="K79" s="316"/>
      <c r="L79" s="182"/>
      <c r="M79" s="182">
        <v>106</v>
      </c>
      <c r="N79" s="182"/>
      <c r="O79" s="182"/>
      <c r="P79" s="106" t="s">
        <v>470</v>
      </c>
    </row>
    <row r="80" spans="1:16" x14ac:dyDescent="0.2">
      <c r="A80" s="34">
        <v>74</v>
      </c>
      <c r="B80" s="446" t="s">
        <v>960</v>
      </c>
      <c r="C80" s="265" t="s">
        <v>795</v>
      </c>
      <c r="D80" s="78">
        <v>60836</v>
      </c>
      <c r="E80" s="73">
        <v>631250125</v>
      </c>
      <c r="F80" s="406" t="s">
        <v>914</v>
      </c>
      <c r="G80" s="74" t="s">
        <v>465</v>
      </c>
      <c r="H80" s="45">
        <v>10</v>
      </c>
      <c r="I80" s="48">
        <v>13445</v>
      </c>
      <c r="J80" s="220">
        <f t="shared" si="10"/>
        <v>100</v>
      </c>
      <c r="K80" s="316"/>
      <c r="L80" s="182"/>
      <c r="M80" s="182">
        <v>100</v>
      </c>
      <c r="N80" s="182"/>
      <c r="O80" s="182"/>
      <c r="P80" s="106" t="s">
        <v>466</v>
      </c>
    </row>
    <row r="81" spans="1:16" x14ac:dyDescent="0.2">
      <c r="A81" s="34">
        <v>75</v>
      </c>
      <c r="B81" s="446" t="s">
        <v>155</v>
      </c>
      <c r="C81" s="265" t="s">
        <v>961</v>
      </c>
      <c r="D81" s="78">
        <v>60853</v>
      </c>
      <c r="E81" s="73">
        <v>631250120</v>
      </c>
      <c r="F81" s="406" t="s">
        <v>914</v>
      </c>
      <c r="G81" s="465" t="s">
        <v>144</v>
      </c>
      <c r="H81" s="45">
        <v>10</v>
      </c>
      <c r="I81" s="37">
        <v>13210</v>
      </c>
      <c r="J81" s="220">
        <f t="shared" si="10"/>
        <v>1148.3399999999999</v>
      </c>
      <c r="K81" s="316"/>
      <c r="L81" s="182">
        <v>1148.3399999999999</v>
      </c>
      <c r="M81" s="182"/>
      <c r="N81" s="186"/>
      <c r="O81" s="189"/>
      <c r="P81" s="292" t="s">
        <v>132</v>
      </c>
    </row>
    <row r="82" spans="1:16" x14ac:dyDescent="0.2">
      <c r="A82" s="34">
        <v>76</v>
      </c>
      <c r="B82" s="446" t="s">
        <v>560</v>
      </c>
      <c r="C82" s="265" t="s">
        <v>603</v>
      </c>
      <c r="D82" s="78">
        <v>60934</v>
      </c>
      <c r="E82" s="73">
        <v>631250121</v>
      </c>
      <c r="F82" s="406" t="s">
        <v>914</v>
      </c>
      <c r="G82" s="465" t="s">
        <v>144</v>
      </c>
      <c r="H82" s="45">
        <v>10</v>
      </c>
      <c r="I82" s="37">
        <v>13210</v>
      </c>
      <c r="J82" s="220">
        <f t="shared" ref="J82:J86" si="11">SUM(K82+L82+M82+N82+O82)</f>
        <v>376.6</v>
      </c>
      <c r="K82" s="316"/>
      <c r="L82" s="182">
        <v>376.6</v>
      </c>
      <c r="M82" s="182"/>
      <c r="N82" s="186"/>
      <c r="O82" s="189"/>
      <c r="P82" s="292" t="s">
        <v>132</v>
      </c>
    </row>
    <row r="83" spans="1:16" x14ac:dyDescent="0.2">
      <c r="A83" s="34">
        <v>77</v>
      </c>
      <c r="B83" s="446" t="s">
        <v>565</v>
      </c>
      <c r="C83" s="265" t="s">
        <v>603</v>
      </c>
      <c r="D83" s="78">
        <v>60938</v>
      </c>
      <c r="E83" s="73">
        <v>631250122</v>
      </c>
      <c r="F83" s="406" t="s">
        <v>914</v>
      </c>
      <c r="G83" s="465" t="s">
        <v>144</v>
      </c>
      <c r="H83" s="45">
        <v>10</v>
      </c>
      <c r="I83" s="37">
        <v>13210</v>
      </c>
      <c r="J83" s="220">
        <f t="shared" si="11"/>
        <v>261.24</v>
      </c>
      <c r="K83" s="316"/>
      <c r="L83" s="182">
        <v>261.24</v>
      </c>
      <c r="M83" s="182"/>
      <c r="N83" s="186"/>
      <c r="O83" s="189"/>
      <c r="P83" s="292" t="s">
        <v>132</v>
      </c>
    </row>
    <row r="84" spans="1:16" x14ac:dyDescent="0.2">
      <c r="A84" s="34">
        <v>78</v>
      </c>
      <c r="B84" s="446" t="s">
        <v>149</v>
      </c>
      <c r="C84" s="265" t="s">
        <v>524</v>
      </c>
      <c r="D84" s="78">
        <v>60943</v>
      </c>
      <c r="E84" s="73">
        <v>631250127</v>
      </c>
      <c r="F84" s="406" t="s">
        <v>914</v>
      </c>
      <c r="G84" s="465" t="s">
        <v>144</v>
      </c>
      <c r="H84" s="45">
        <v>10</v>
      </c>
      <c r="I84" s="37">
        <v>13210</v>
      </c>
      <c r="J84" s="220">
        <f t="shared" si="11"/>
        <v>220.33</v>
      </c>
      <c r="K84" s="316"/>
      <c r="L84" s="182">
        <v>220.33</v>
      </c>
      <c r="M84" s="182"/>
      <c r="N84" s="186"/>
      <c r="O84" s="189"/>
      <c r="P84" s="292" t="s">
        <v>132</v>
      </c>
    </row>
    <row r="85" spans="1:16" x14ac:dyDescent="0.2">
      <c r="A85" s="34">
        <v>79</v>
      </c>
      <c r="B85" s="446" t="s">
        <v>153</v>
      </c>
      <c r="C85" s="265" t="s">
        <v>536</v>
      </c>
      <c r="D85" s="78">
        <v>60946</v>
      </c>
      <c r="E85" s="73">
        <v>631250123</v>
      </c>
      <c r="F85" s="406" t="s">
        <v>914</v>
      </c>
      <c r="G85" s="465" t="s">
        <v>144</v>
      </c>
      <c r="H85" s="45">
        <v>10</v>
      </c>
      <c r="I85" s="37">
        <v>13210</v>
      </c>
      <c r="J85" s="220">
        <f t="shared" si="11"/>
        <v>81.55</v>
      </c>
      <c r="K85" s="316"/>
      <c r="L85" s="182">
        <v>81.55</v>
      </c>
      <c r="M85" s="182"/>
      <c r="N85" s="186"/>
      <c r="O85" s="189"/>
      <c r="P85" s="292" t="s">
        <v>132</v>
      </c>
    </row>
    <row r="86" spans="1:16" x14ac:dyDescent="0.2">
      <c r="A86" s="34">
        <v>80</v>
      </c>
      <c r="B86" s="446" t="s">
        <v>1142</v>
      </c>
      <c r="C86" s="265" t="s">
        <v>826</v>
      </c>
      <c r="D86" s="78">
        <v>63951</v>
      </c>
      <c r="E86" s="73">
        <v>631250135</v>
      </c>
      <c r="F86" s="406" t="s">
        <v>1118</v>
      </c>
      <c r="G86" s="74" t="s">
        <v>186</v>
      </c>
      <c r="H86" s="45">
        <v>10</v>
      </c>
      <c r="I86" s="48">
        <v>13250</v>
      </c>
      <c r="J86" s="220">
        <f t="shared" si="11"/>
        <v>31.98</v>
      </c>
      <c r="K86" s="185"/>
      <c r="L86" s="185">
        <v>31.98</v>
      </c>
      <c r="M86" s="185"/>
      <c r="N86" s="186"/>
      <c r="O86" s="189"/>
      <c r="P86" s="106" t="s">
        <v>165</v>
      </c>
    </row>
    <row r="87" spans="1:16" x14ac:dyDescent="0.2">
      <c r="A87" s="34">
        <v>81</v>
      </c>
      <c r="B87" s="446" t="s">
        <v>1156</v>
      </c>
      <c r="C87" s="265" t="s">
        <v>1157</v>
      </c>
      <c r="D87" s="78">
        <v>70024</v>
      </c>
      <c r="E87" s="73">
        <v>631250154</v>
      </c>
      <c r="F87" s="406" t="s">
        <v>1152</v>
      </c>
      <c r="G87" s="465" t="s">
        <v>144</v>
      </c>
      <c r="H87" s="45">
        <v>10</v>
      </c>
      <c r="I87" s="37">
        <v>13210</v>
      </c>
      <c r="J87" s="220">
        <f t="shared" si="10"/>
        <v>1000</v>
      </c>
      <c r="K87" s="316"/>
      <c r="L87" s="182">
        <v>1000</v>
      </c>
      <c r="M87" s="182"/>
      <c r="N87" s="186"/>
      <c r="O87" s="189"/>
      <c r="P87" s="292" t="s">
        <v>132</v>
      </c>
    </row>
    <row r="88" spans="1:16" x14ac:dyDescent="0.2">
      <c r="A88" s="34">
        <v>82</v>
      </c>
      <c r="B88" s="446" t="s">
        <v>1206</v>
      </c>
      <c r="C88" s="265" t="s">
        <v>735</v>
      </c>
      <c r="D88" s="78">
        <v>71654</v>
      </c>
      <c r="E88" s="73">
        <v>631250139</v>
      </c>
      <c r="F88" s="406" t="s">
        <v>1168</v>
      </c>
      <c r="G88" s="74" t="s">
        <v>217</v>
      </c>
      <c r="H88" s="45">
        <v>10</v>
      </c>
      <c r="I88" s="48">
        <v>13410</v>
      </c>
      <c r="J88" s="220">
        <f t="shared" si="10"/>
        <v>22.4</v>
      </c>
      <c r="K88" s="408"/>
      <c r="L88" s="185"/>
      <c r="M88" s="185">
        <v>22.4</v>
      </c>
      <c r="N88" s="186"/>
      <c r="O88" s="189"/>
      <c r="P88" s="106" t="s">
        <v>255</v>
      </c>
    </row>
    <row r="89" spans="1:16" x14ac:dyDescent="0.2">
      <c r="A89" s="34">
        <v>83</v>
      </c>
      <c r="B89" s="446" t="s">
        <v>1504</v>
      </c>
      <c r="C89" s="265" t="s">
        <v>914</v>
      </c>
      <c r="D89" s="78">
        <v>76615</v>
      </c>
      <c r="E89" s="73">
        <v>631250140</v>
      </c>
      <c r="F89" s="406" t="s">
        <v>1501</v>
      </c>
      <c r="G89" s="74" t="s">
        <v>1505</v>
      </c>
      <c r="H89" s="45">
        <v>10</v>
      </c>
      <c r="I89" s="48">
        <v>13620</v>
      </c>
      <c r="J89" s="220">
        <f t="shared" si="10"/>
        <v>107.58</v>
      </c>
      <c r="K89" s="408"/>
      <c r="L89" s="185"/>
      <c r="M89" s="185">
        <v>107.58</v>
      </c>
      <c r="N89" s="186"/>
      <c r="O89" s="189"/>
      <c r="P89" s="106" t="s">
        <v>1506</v>
      </c>
    </row>
    <row r="90" spans="1:16" x14ac:dyDescent="0.2">
      <c r="A90" s="34">
        <v>84</v>
      </c>
      <c r="B90" s="446" t="s">
        <v>1523</v>
      </c>
      <c r="C90" s="265" t="s">
        <v>735</v>
      </c>
      <c r="D90" s="78">
        <v>77165</v>
      </c>
      <c r="E90" s="73">
        <v>631250142</v>
      </c>
      <c r="F90" s="406" t="s">
        <v>1501</v>
      </c>
      <c r="G90" s="74" t="s">
        <v>336</v>
      </c>
      <c r="H90" s="45">
        <v>10</v>
      </c>
      <c r="I90" s="37">
        <v>13220</v>
      </c>
      <c r="J90" s="220">
        <f t="shared" si="10"/>
        <v>42.9</v>
      </c>
      <c r="K90" s="316"/>
      <c r="L90" s="182">
        <v>42.9</v>
      </c>
      <c r="M90" s="182"/>
      <c r="N90" s="186"/>
      <c r="O90" s="189"/>
      <c r="P90" s="106" t="s">
        <v>275</v>
      </c>
    </row>
    <row r="91" spans="1:16" x14ac:dyDescent="0.2">
      <c r="A91" s="34">
        <v>85</v>
      </c>
      <c r="B91" s="446" t="s">
        <v>277</v>
      </c>
      <c r="C91" s="265" t="s">
        <v>735</v>
      </c>
      <c r="D91" s="78">
        <v>77176</v>
      </c>
      <c r="E91" s="73">
        <v>631250146</v>
      </c>
      <c r="F91" s="406" t="s">
        <v>1501</v>
      </c>
      <c r="G91" s="74" t="s">
        <v>336</v>
      </c>
      <c r="H91" s="45">
        <v>10</v>
      </c>
      <c r="I91" s="37">
        <v>13220</v>
      </c>
      <c r="J91" s="220">
        <f t="shared" si="10"/>
        <v>219.72</v>
      </c>
      <c r="K91" s="408"/>
      <c r="L91" s="185">
        <v>219.72</v>
      </c>
      <c r="M91" s="185"/>
      <c r="N91" s="186"/>
      <c r="O91" s="189"/>
      <c r="P91" s="106" t="s">
        <v>275</v>
      </c>
    </row>
    <row r="92" spans="1:16" x14ac:dyDescent="0.2">
      <c r="A92" s="34">
        <v>86</v>
      </c>
      <c r="B92" s="446" t="s">
        <v>273</v>
      </c>
      <c r="C92" s="265" t="s">
        <v>735</v>
      </c>
      <c r="D92" s="78">
        <v>77194</v>
      </c>
      <c r="E92" s="73">
        <v>631250144</v>
      </c>
      <c r="F92" s="406" t="s">
        <v>1501</v>
      </c>
      <c r="G92" s="74" t="s">
        <v>336</v>
      </c>
      <c r="H92" s="45">
        <v>10</v>
      </c>
      <c r="I92" s="37">
        <v>13220</v>
      </c>
      <c r="J92" s="220">
        <f t="shared" si="10"/>
        <v>22.44</v>
      </c>
      <c r="K92" s="408"/>
      <c r="L92" s="185">
        <v>22.44</v>
      </c>
      <c r="M92" s="185"/>
      <c r="N92" s="186"/>
      <c r="O92" s="189"/>
      <c r="P92" s="106" t="s">
        <v>275</v>
      </c>
    </row>
    <row r="93" spans="1:16" x14ac:dyDescent="0.2">
      <c r="A93" s="34">
        <v>87</v>
      </c>
      <c r="B93" s="446" t="s">
        <v>1524</v>
      </c>
      <c r="C93" s="265" t="s">
        <v>735</v>
      </c>
      <c r="D93" s="78">
        <v>77202</v>
      </c>
      <c r="E93" s="73">
        <v>631250145</v>
      </c>
      <c r="F93" s="406" t="s">
        <v>1501</v>
      </c>
      <c r="G93" s="74" t="s">
        <v>336</v>
      </c>
      <c r="H93" s="45">
        <v>10</v>
      </c>
      <c r="I93" s="37">
        <v>13220</v>
      </c>
      <c r="J93" s="220">
        <f t="shared" si="10"/>
        <v>13.09</v>
      </c>
      <c r="K93" s="185"/>
      <c r="L93" s="185">
        <v>13.09</v>
      </c>
      <c r="M93" s="185"/>
      <c r="N93" s="186"/>
      <c r="O93" s="189"/>
      <c r="P93" s="106" t="s">
        <v>275</v>
      </c>
    </row>
    <row r="94" spans="1:16" x14ac:dyDescent="0.2">
      <c r="A94" s="34">
        <v>88</v>
      </c>
      <c r="B94" s="446" t="s">
        <v>1525</v>
      </c>
      <c r="C94" s="265" t="s">
        <v>735</v>
      </c>
      <c r="D94" s="78">
        <v>77206</v>
      </c>
      <c r="E94" s="73">
        <v>631250143</v>
      </c>
      <c r="F94" s="406" t="s">
        <v>1501</v>
      </c>
      <c r="G94" s="74" t="s">
        <v>336</v>
      </c>
      <c r="H94" s="45">
        <v>10</v>
      </c>
      <c r="I94" s="37">
        <v>13220</v>
      </c>
      <c r="J94" s="220">
        <f t="shared" si="10"/>
        <v>9.98</v>
      </c>
      <c r="K94" s="408"/>
      <c r="L94" s="185">
        <v>9.98</v>
      </c>
      <c r="M94" s="185"/>
      <c r="N94" s="186"/>
      <c r="O94" s="189"/>
      <c r="P94" s="106" t="s">
        <v>275</v>
      </c>
    </row>
    <row r="95" spans="1:16" x14ac:dyDescent="0.2">
      <c r="A95" s="34">
        <v>89</v>
      </c>
      <c r="B95" s="446" t="s">
        <v>1534</v>
      </c>
      <c r="C95" s="265" t="s">
        <v>536</v>
      </c>
      <c r="D95" s="78">
        <v>78108</v>
      </c>
      <c r="E95" s="73">
        <v>631250173</v>
      </c>
      <c r="F95" s="406" t="s">
        <v>1527</v>
      </c>
      <c r="G95" s="465" t="s">
        <v>144</v>
      </c>
      <c r="H95" s="45">
        <v>10</v>
      </c>
      <c r="I95" s="37">
        <v>13210</v>
      </c>
      <c r="J95" s="220">
        <f t="shared" si="10"/>
        <v>300</v>
      </c>
      <c r="K95" s="316"/>
      <c r="L95" s="182">
        <v>300</v>
      </c>
      <c r="M95" s="182"/>
      <c r="N95" s="186"/>
      <c r="O95" s="189"/>
      <c r="P95" s="292" t="s">
        <v>132</v>
      </c>
    </row>
    <row r="96" spans="1:16" x14ac:dyDescent="0.2">
      <c r="A96" s="34">
        <v>90</v>
      </c>
      <c r="B96" s="266" t="s">
        <v>1537</v>
      </c>
      <c r="C96" s="369" t="s">
        <v>603</v>
      </c>
      <c r="D96" s="73">
        <v>78648</v>
      </c>
      <c r="E96" s="105">
        <v>631250171</v>
      </c>
      <c r="F96" s="36" t="s">
        <v>1527</v>
      </c>
      <c r="G96" s="80" t="s">
        <v>180</v>
      </c>
      <c r="H96" s="30">
        <v>10</v>
      </c>
      <c r="I96" s="31">
        <v>13460</v>
      </c>
      <c r="J96" s="220">
        <f t="shared" si="10"/>
        <v>30</v>
      </c>
      <c r="K96" s="316"/>
      <c r="L96" s="182"/>
      <c r="M96" s="182">
        <v>30</v>
      </c>
      <c r="N96" s="182"/>
      <c r="O96" s="182"/>
      <c r="P96" s="106" t="s">
        <v>1538</v>
      </c>
    </row>
    <row r="97" spans="1:16" x14ac:dyDescent="0.2">
      <c r="A97" s="34">
        <v>91</v>
      </c>
      <c r="B97" s="446" t="s">
        <v>1543</v>
      </c>
      <c r="C97" s="265" t="s">
        <v>735</v>
      </c>
      <c r="D97" s="78">
        <v>81467</v>
      </c>
      <c r="E97" s="73">
        <v>631250160</v>
      </c>
      <c r="F97" s="406" t="s">
        <v>1545</v>
      </c>
      <c r="G97" s="275" t="s">
        <v>716</v>
      </c>
      <c r="H97" s="45">
        <v>10</v>
      </c>
      <c r="I97" s="36">
        <v>13780</v>
      </c>
      <c r="J97" s="220">
        <f t="shared" si="10"/>
        <v>117.89</v>
      </c>
      <c r="K97" s="408"/>
      <c r="L97" s="185"/>
      <c r="M97" s="185">
        <v>117.89</v>
      </c>
      <c r="N97" s="186"/>
      <c r="O97" s="189"/>
      <c r="P97" s="106" t="s">
        <v>307</v>
      </c>
    </row>
    <row r="98" spans="1:16" x14ac:dyDescent="0.2">
      <c r="A98" s="34">
        <v>92</v>
      </c>
      <c r="B98" s="446" t="s">
        <v>1551</v>
      </c>
      <c r="C98" s="265" t="s">
        <v>735</v>
      </c>
      <c r="D98" s="78">
        <v>81693</v>
      </c>
      <c r="E98" s="73">
        <v>631250158</v>
      </c>
      <c r="F98" s="406" t="s">
        <v>1545</v>
      </c>
      <c r="G98" s="275" t="s">
        <v>716</v>
      </c>
      <c r="H98" s="45">
        <v>10</v>
      </c>
      <c r="I98" s="36">
        <v>13780</v>
      </c>
      <c r="J98" s="220">
        <f t="shared" si="10"/>
        <v>1209.55</v>
      </c>
      <c r="K98" s="408"/>
      <c r="L98" s="185"/>
      <c r="M98" s="185">
        <v>1209.55</v>
      </c>
      <c r="N98" s="186"/>
      <c r="O98" s="189"/>
      <c r="P98" s="106" t="s">
        <v>307</v>
      </c>
    </row>
    <row r="99" spans="1:16" x14ac:dyDescent="0.2">
      <c r="A99" s="34">
        <v>93</v>
      </c>
      <c r="B99" s="518" t="s">
        <v>1586</v>
      </c>
      <c r="C99" s="521"/>
      <c r="D99" s="412">
        <v>85681</v>
      </c>
      <c r="E99" s="354">
        <v>63173900</v>
      </c>
      <c r="F99" s="522" t="s">
        <v>1545</v>
      </c>
      <c r="G99" s="486" t="s">
        <v>1587</v>
      </c>
      <c r="H99" s="356">
        <v>10</v>
      </c>
      <c r="I99" s="516">
        <v>14410</v>
      </c>
      <c r="J99" s="366">
        <f t="shared" si="10"/>
        <v>188594.67</v>
      </c>
      <c r="K99" s="337"/>
      <c r="L99" s="305"/>
      <c r="M99" s="337">
        <v>188594.67</v>
      </c>
      <c r="N99" s="239"/>
      <c r="O99" s="239"/>
      <c r="P99" s="523" t="s">
        <v>1588</v>
      </c>
    </row>
    <row r="100" spans="1:16" x14ac:dyDescent="0.2">
      <c r="A100" s="34">
        <v>94</v>
      </c>
      <c r="B100" s="514" t="s">
        <v>1570</v>
      </c>
      <c r="C100" s="510"/>
      <c r="D100" s="365">
        <v>87433</v>
      </c>
      <c r="E100" s="354">
        <v>63173900</v>
      </c>
      <c r="F100" s="416" t="s">
        <v>1563</v>
      </c>
      <c r="G100" s="355" t="s">
        <v>877</v>
      </c>
      <c r="H100" s="356">
        <v>10</v>
      </c>
      <c r="I100" s="516">
        <v>14410</v>
      </c>
      <c r="J100" s="366">
        <f t="shared" si="10"/>
        <v>47405.33</v>
      </c>
      <c r="K100" s="305"/>
      <c r="L100" s="305"/>
      <c r="M100" s="337">
        <v>47405.33</v>
      </c>
      <c r="N100" s="239"/>
      <c r="O100" s="517"/>
      <c r="P100" s="513" t="s">
        <v>1566</v>
      </c>
    </row>
    <row r="101" spans="1:16" x14ac:dyDescent="0.2">
      <c r="A101" s="34">
        <v>95</v>
      </c>
      <c r="B101" s="514" t="s">
        <v>1570</v>
      </c>
      <c r="C101" s="510"/>
      <c r="D101" s="365">
        <v>87433</v>
      </c>
      <c r="E101" s="354">
        <v>63173900</v>
      </c>
      <c r="F101" s="416" t="s">
        <v>1563</v>
      </c>
      <c r="G101" s="355" t="s">
        <v>877</v>
      </c>
      <c r="H101" s="356">
        <v>10</v>
      </c>
      <c r="I101" s="516">
        <v>34000</v>
      </c>
      <c r="J101" s="366">
        <f t="shared" si="10"/>
        <v>65000</v>
      </c>
      <c r="K101" s="305"/>
      <c r="L101" s="305"/>
      <c r="M101" s="337"/>
      <c r="N101" s="239"/>
      <c r="O101" s="517">
        <v>65000</v>
      </c>
      <c r="P101" s="513" t="s">
        <v>1566</v>
      </c>
    </row>
    <row r="102" spans="1:16" x14ac:dyDescent="0.2">
      <c r="A102" s="34">
        <v>96</v>
      </c>
      <c r="B102" s="446" t="s">
        <v>467</v>
      </c>
      <c r="C102" s="265" t="s">
        <v>468</v>
      </c>
      <c r="D102" s="78">
        <v>86537</v>
      </c>
      <c r="E102" s="73">
        <v>631250161</v>
      </c>
      <c r="F102" s="406" t="s">
        <v>1563</v>
      </c>
      <c r="G102" s="74" t="s">
        <v>465</v>
      </c>
      <c r="H102" s="45">
        <v>10</v>
      </c>
      <c r="I102" s="48">
        <v>13445</v>
      </c>
      <c r="J102" s="220">
        <f t="shared" si="10"/>
        <v>718.17</v>
      </c>
      <c r="K102" s="408"/>
      <c r="L102" s="185"/>
      <c r="M102" s="185">
        <v>718.17</v>
      </c>
      <c r="N102" s="186"/>
      <c r="O102" s="189"/>
      <c r="P102" s="106" t="s">
        <v>469</v>
      </c>
    </row>
    <row r="103" spans="1:16" x14ac:dyDescent="0.2">
      <c r="A103" s="34">
        <v>97</v>
      </c>
      <c r="B103" s="261" t="s">
        <v>463</v>
      </c>
      <c r="C103" s="32" t="s">
        <v>464</v>
      </c>
      <c r="D103" s="38">
        <v>86553</v>
      </c>
      <c r="E103" s="77">
        <v>631250163</v>
      </c>
      <c r="F103" s="406" t="s">
        <v>1563</v>
      </c>
      <c r="G103" s="74" t="s">
        <v>465</v>
      </c>
      <c r="H103" s="45">
        <v>10</v>
      </c>
      <c r="I103" s="48">
        <v>13445</v>
      </c>
      <c r="J103" s="220">
        <f t="shared" ref="J103:J106" si="12">SUM(K103+L103+M103+N103+O103)</f>
        <v>718.17</v>
      </c>
      <c r="K103" s="316"/>
      <c r="L103" s="182"/>
      <c r="M103" s="182">
        <v>718.17</v>
      </c>
      <c r="N103" s="182"/>
      <c r="O103" s="182"/>
      <c r="P103" s="106" t="s">
        <v>466</v>
      </c>
    </row>
    <row r="104" spans="1:16" x14ac:dyDescent="0.2">
      <c r="A104" s="34">
        <v>98</v>
      </c>
      <c r="B104" s="261" t="s">
        <v>471</v>
      </c>
      <c r="C104" s="32" t="s">
        <v>472</v>
      </c>
      <c r="D104" s="38">
        <v>86559</v>
      </c>
      <c r="E104" s="77">
        <v>631250162</v>
      </c>
      <c r="F104" s="406" t="s">
        <v>1563</v>
      </c>
      <c r="G104" s="74" t="s">
        <v>465</v>
      </c>
      <c r="H104" s="45">
        <v>10</v>
      </c>
      <c r="I104" s="48">
        <v>13445</v>
      </c>
      <c r="J104" s="220">
        <f t="shared" si="12"/>
        <v>718.17</v>
      </c>
      <c r="K104" s="316"/>
      <c r="L104" s="182"/>
      <c r="M104" s="182">
        <v>718.17</v>
      </c>
      <c r="N104" s="182"/>
      <c r="O104" s="182"/>
      <c r="P104" s="106" t="s">
        <v>470</v>
      </c>
    </row>
    <row r="105" spans="1:16" x14ac:dyDescent="0.2">
      <c r="A105" s="34">
        <v>99</v>
      </c>
      <c r="B105" s="266"/>
      <c r="C105" s="330"/>
      <c r="D105" s="78"/>
      <c r="E105" s="73"/>
      <c r="F105" s="406" t="s">
        <v>1563</v>
      </c>
      <c r="G105" s="106" t="s">
        <v>108</v>
      </c>
      <c r="H105" s="45">
        <v>10</v>
      </c>
      <c r="I105" s="36">
        <v>11110</v>
      </c>
      <c r="J105" s="220">
        <f t="shared" si="12"/>
        <v>1631.52</v>
      </c>
      <c r="K105" s="408">
        <v>1631.52</v>
      </c>
      <c r="L105" s="185"/>
      <c r="M105" s="185"/>
      <c r="N105" s="186"/>
      <c r="O105" s="189"/>
      <c r="P105" s="106"/>
    </row>
    <row r="106" spans="1:16" ht="13.5" thickBot="1" x14ac:dyDescent="0.25">
      <c r="A106" s="34">
        <v>100</v>
      </c>
      <c r="B106" s="266"/>
      <c r="C106" s="330"/>
      <c r="D106" s="78"/>
      <c r="E106" s="73"/>
      <c r="F106" s="406" t="s">
        <v>1563</v>
      </c>
      <c r="G106" s="106" t="s">
        <v>109</v>
      </c>
      <c r="H106" s="45">
        <v>10</v>
      </c>
      <c r="I106" s="36">
        <v>11110</v>
      </c>
      <c r="J106" s="220">
        <f t="shared" si="12"/>
        <v>104484.54</v>
      </c>
      <c r="K106" s="408">
        <v>104484.54</v>
      </c>
      <c r="L106" s="185"/>
      <c r="M106" s="185"/>
      <c r="N106" s="186"/>
      <c r="O106" s="189"/>
      <c r="P106" s="106"/>
    </row>
    <row r="107" spans="1:16" ht="13.5" thickBot="1" x14ac:dyDescent="0.25">
      <c r="A107" s="200"/>
      <c r="B107" s="447"/>
      <c r="C107" s="202"/>
      <c r="D107" s="203"/>
      <c r="E107" s="203"/>
      <c r="F107" s="202"/>
      <c r="G107" s="203"/>
      <c r="H107" s="202"/>
      <c r="I107" s="204" t="s">
        <v>47</v>
      </c>
      <c r="J107" s="237">
        <f>SUM(J7:J106)</f>
        <v>755232.42000000016</v>
      </c>
      <c r="K107" s="237">
        <f>SUM(K7:K106)</f>
        <v>322428.43</v>
      </c>
      <c r="L107" s="205">
        <f>SUM(L7:L106)</f>
        <v>10925.139999999996</v>
      </c>
      <c r="M107" s="205">
        <f>SUM(M7:M106)</f>
        <v>356878.85</v>
      </c>
      <c r="N107" s="205">
        <f>SUM(N7:N106)</f>
        <v>0</v>
      </c>
      <c r="O107" s="250">
        <f>SUM(O7:O106)</f>
        <v>65000</v>
      </c>
      <c r="P107" s="219"/>
    </row>
    <row r="108" spans="1:16" x14ac:dyDescent="0.2">
      <c r="B108" s="2"/>
      <c r="D108" s="2"/>
      <c r="E108" s="2"/>
      <c r="G108" s="2"/>
      <c r="H108" s="2"/>
      <c r="I108" s="2"/>
      <c r="J108" s="2"/>
      <c r="K108" s="2"/>
      <c r="L108" s="2"/>
      <c r="M108" s="2"/>
      <c r="N108" s="2"/>
      <c r="O108" s="2"/>
      <c r="P108" s="2"/>
    </row>
    <row r="109" spans="1:16" x14ac:dyDescent="0.2">
      <c r="B109" s="2"/>
      <c r="D109" s="2"/>
      <c r="E109" s="2"/>
      <c r="G109" s="2"/>
      <c r="H109" s="2"/>
      <c r="I109" s="2"/>
      <c r="J109" s="2"/>
      <c r="K109" s="2"/>
      <c r="L109" s="2"/>
      <c r="M109" s="2"/>
      <c r="N109" s="2"/>
      <c r="O109" s="2"/>
      <c r="P109" s="2"/>
    </row>
    <row r="110" spans="1:16" x14ac:dyDescent="0.2">
      <c r="B110" s="2"/>
      <c r="D110" s="2"/>
      <c r="E110" s="2"/>
      <c r="G110" s="2"/>
      <c r="H110" s="2"/>
      <c r="I110" s="2"/>
      <c r="J110" s="2"/>
      <c r="K110" s="2"/>
      <c r="L110" s="2"/>
      <c r="M110" s="2"/>
      <c r="N110" s="2"/>
      <c r="O110" s="2"/>
      <c r="P110" s="2"/>
    </row>
    <row r="111" spans="1:16" x14ac:dyDescent="0.2">
      <c r="B111" s="2"/>
      <c r="D111" s="2"/>
      <c r="E111" s="2"/>
      <c r="G111" s="2"/>
      <c r="H111" s="2"/>
      <c r="I111" s="2"/>
      <c r="J111" s="2"/>
      <c r="K111" s="2"/>
      <c r="L111" s="2"/>
      <c r="M111" s="2"/>
      <c r="N111" s="2"/>
      <c r="O111" s="2"/>
      <c r="P111" s="2"/>
    </row>
    <row r="112" spans="1:16" x14ac:dyDescent="0.2">
      <c r="B112" s="2"/>
      <c r="D112" s="2"/>
      <c r="E112" s="2"/>
      <c r="G112" s="2"/>
      <c r="H112" s="2"/>
      <c r="I112" s="2"/>
      <c r="J112" s="2"/>
      <c r="K112" s="2"/>
      <c r="L112" s="2"/>
      <c r="M112" s="2"/>
      <c r="N112" s="2"/>
      <c r="O112" s="2"/>
      <c r="P112" s="2"/>
    </row>
    <row r="113" spans="2:16" x14ac:dyDescent="0.2">
      <c r="B113" s="2"/>
      <c r="D113" s="2"/>
      <c r="E113" s="2"/>
      <c r="G113" s="2"/>
      <c r="H113" s="2"/>
      <c r="I113" s="2"/>
      <c r="J113" s="2"/>
      <c r="K113" s="2"/>
      <c r="L113" s="2"/>
      <c r="M113" s="2"/>
      <c r="N113" s="2"/>
      <c r="O113" s="2"/>
      <c r="P113" s="2"/>
    </row>
    <row r="114" spans="2:16" x14ac:dyDescent="0.2">
      <c r="B114" s="2"/>
      <c r="D114" s="2"/>
      <c r="E114" s="2"/>
      <c r="G114" s="2"/>
      <c r="H114" s="2"/>
      <c r="I114" s="2"/>
      <c r="J114" s="2"/>
      <c r="K114" s="2"/>
      <c r="L114" s="2"/>
      <c r="M114" s="2"/>
      <c r="N114" s="2"/>
      <c r="O114" s="2"/>
      <c r="P114" s="2"/>
    </row>
    <row r="115" spans="2:16" x14ac:dyDescent="0.2">
      <c r="B115" s="2"/>
      <c r="D115" s="2"/>
      <c r="E115" s="2"/>
      <c r="G115" s="2"/>
      <c r="H115" s="2"/>
      <c r="I115" s="2"/>
      <c r="J115" s="2"/>
      <c r="K115" s="2"/>
      <c r="L115" s="2"/>
      <c r="M115" s="2"/>
      <c r="N115" s="2"/>
      <c r="O115" s="2"/>
      <c r="P115" s="2"/>
    </row>
    <row r="116" spans="2:16" x14ac:dyDescent="0.2">
      <c r="B116" s="2"/>
      <c r="D116" s="2"/>
      <c r="E116" s="2"/>
      <c r="G116" s="2"/>
      <c r="H116" s="2"/>
      <c r="I116" s="2"/>
      <c r="J116" s="2"/>
      <c r="K116" s="2"/>
      <c r="L116" s="2"/>
      <c r="M116" s="2"/>
      <c r="N116" s="2"/>
      <c r="O116" s="2"/>
      <c r="P116" s="2"/>
    </row>
    <row r="117" spans="2:16" x14ac:dyDescent="0.2">
      <c r="H117" s="2"/>
      <c r="I117" s="2"/>
      <c r="J117" s="2"/>
      <c r="K117" s="262"/>
      <c r="L117" s="2"/>
      <c r="M117" s="2"/>
      <c r="N117" s="2"/>
      <c r="O117" s="2"/>
    </row>
    <row r="118" spans="2:16" x14ac:dyDescent="0.2">
      <c r="H118" s="2"/>
      <c r="I118" s="2"/>
      <c r="J118" s="2"/>
      <c r="K118" s="272"/>
      <c r="L118" s="2"/>
      <c r="M118" s="2"/>
      <c r="N118" s="2"/>
      <c r="O118" s="2"/>
    </row>
    <row r="119" spans="2:16" x14ac:dyDescent="0.2">
      <c r="H119" s="2"/>
      <c r="I119" s="2"/>
      <c r="J119" s="2"/>
      <c r="K119" s="2"/>
      <c r="L119" s="2"/>
      <c r="M119" s="2"/>
      <c r="N119" s="2"/>
      <c r="O119" s="2"/>
    </row>
    <row r="120" spans="2:16" x14ac:dyDescent="0.2">
      <c r="H120" s="2"/>
      <c r="I120" s="2"/>
      <c r="J120" s="2"/>
      <c r="K120" s="2"/>
      <c r="L120" s="2"/>
      <c r="M120" s="2"/>
      <c r="N120" s="2"/>
      <c r="O120" s="2"/>
    </row>
    <row r="121" spans="2:16" x14ac:dyDescent="0.2">
      <c r="H121" s="2"/>
      <c r="I121" s="2"/>
      <c r="J121" s="2"/>
      <c r="K121" s="2"/>
      <c r="L121" s="2"/>
      <c r="M121" s="2"/>
      <c r="N121" s="2"/>
      <c r="O121" s="2"/>
    </row>
    <row r="122" spans="2:16" x14ac:dyDescent="0.2">
      <c r="H122" s="2"/>
      <c r="I122" s="2"/>
      <c r="J122" s="2"/>
      <c r="K122" s="2"/>
      <c r="L122" s="2"/>
      <c r="M122" s="2"/>
      <c r="N122" s="2"/>
      <c r="O122" s="2"/>
    </row>
    <row r="123" spans="2:16" x14ac:dyDescent="0.2">
      <c r="H123" s="2"/>
      <c r="I123" s="2"/>
      <c r="J123" s="2"/>
      <c r="K123" s="2"/>
      <c r="L123" s="2"/>
      <c r="M123" s="2"/>
      <c r="N123" s="2"/>
      <c r="O123" s="2"/>
    </row>
    <row r="124" spans="2:16" x14ac:dyDescent="0.2">
      <c r="H124" s="2"/>
      <c r="I124" s="2"/>
      <c r="J124" s="2"/>
      <c r="K124" s="2"/>
      <c r="L124" s="2"/>
      <c r="M124" s="2"/>
      <c r="N124" s="2"/>
      <c r="O124" s="2"/>
    </row>
    <row r="125" spans="2:16" x14ac:dyDescent="0.2">
      <c r="H125" s="2"/>
      <c r="I125" s="2"/>
      <c r="J125" s="2"/>
      <c r="K125" s="2"/>
      <c r="L125" s="2"/>
      <c r="M125" s="2"/>
      <c r="N125" s="2"/>
      <c r="O125" s="2"/>
    </row>
    <row r="126" spans="2:16" x14ac:dyDescent="0.2">
      <c r="H126" s="2"/>
      <c r="I126" s="2"/>
      <c r="J126" s="2"/>
      <c r="K126" s="2"/>
      <c r="L126" s="2"/>
      <c r="M126" s="2"/>
      <c r="N126" s="2"/>
      <c r="O126" s="2"/>
    </row>
    <row r="127" spans="2:16" x14ac:dyDescent="0.2">
      <c r="H127" s="2"/>
      <c r="I127" s="2"/>
      <c r="J127" s="2"/>
      <c r="K127" s="2"/>
      <c r="L127" s="2"/>
      <c r="M127" s="2"/>
      <c r="N127" s="2"/>
      <c r="O127" s="2"/>
    </row>
    <row r="128" spans="2:16" x14ac:dyDescent="0.2">
      <c r="H128" s="2"/>
      <c r="I128" s="2"/>
      <c r="J128" s="2"/>
      <c r="K128" s="2"/>
      <c r="L128" s="2"/>
      <c r="M128" s="2"/>
      <c r="N128" s="2"/>
      <c r="O128" s="2"/>
    </row>
    <row r="129" spans="8:15" x14ac:dyDescent="0.2">
      <c r="H129" s="2"/>
      <c r="I129" s="2"/>
      <c r="J129" s="2"/>
      <c r="K129" s="2"/>
      <c r="L129" s="2"/>
      <c r="M129" s="2"/>
      <c r="N129" s="2"/>
      <c r="O129" s="2"/>
    </row>
    <row r="130" spans="8:15" x14ac:dyDescent="0.2">
      <c r="H130" s="2"/>
      <c r="I130" s="2"/>
      <c r="J130" s="2"/>
      <c r="K130" s="2"/>
      <c r="L130" s="2"/>
      <c r="M130" s="2"/>
      <c r="N130" s="2"/>
      <c r="O130" s="2"/>
    </row>
    <row r="131" spans="8:15" x14ac:dyDescent="0.2">
      <c r="H131" s="2"/>
      <c r="I131" s="2"/>
      <c r="J131" s="2"/>
      <c r="K131" s="2"/>
      <c r="L131" s="2"/>
      <c r="M131" s="2"/>
      <c r="N131" s="2"/>
      <c r="O131" s="2"/>
    </row>
    <row r="132" spans="8:15" x14ac:dyDescent="0.2">
      <c r="H132" s="2"/>
      <c r="I132" s="2"/>
      <c r="J132" s="2"/>
      <c r="K132" s="2"/>
      <c r="L132" s="2"/>
      <c r="M132" s="2"/>
      <c r="N132" s="2"/>
      <c r="O132" s="2"/>
    </row>
    <row r="133" spans="8:15" x14ac:dyDescent="0.2">
      <c r="H133" s="2"/>
      <c r="I133" s="2"/>
      <c r="J133" s="2"/>
      <c r="K133" s="2"/>
      <c r="L133" s="2"/>
      <c r="M133" s="2"/>
      <c r="N133" s="2"/>
      <c r="O133" s="2"/>
    </row>
    <row r="134" spans="8:15" x14ac:dyDescent="0.2">
      <c r="H134" s="2"/>
      <c r="I134" s="2"/>
      <c r="J134" s="2"/>
      <c r="K134" s="2"/>
      <c r="L134" s="2"/>
      <c r="M134" s="2"/>
      <c r="N134" s="2"/>
      <c r="O134" s="2"/>
    </row>
    <row r="135" spans="8:15" x14ac:dyDescent="0.2">
      <c r="H135" s="2"/>
      <c r="I135" s="2"/>
      <c r="J135" s="2"/>
      <c r="K135" s="2"/>
      <c r="L135" s="2"/>
      <c r="M135" s="2"/>
      <c r="N135" s="2"/>
      <c r="O135" s="2"/>
    </row>
    <row r="136" spans="8:15" x14ac:dyDescent="0.2">
      <c r="H136" s="2"/>
      <c r="I136" s="2"/>
      <c r="J136" s="2"/>
      <c r="K136" s="2"/>
      <c r="L136" s="2"/>
      <c r="M136" s="2"/>
      <c r="N136" s="2"/>
      <c r="O136" s="2"/>
    </row>
    <row r="137" spans="8:15" x14ac:dyDescent="0.2">
      <c r="H137" s="2"/>
      <c r="I137" s="2"/>
      <c r="J137" s="2"/>
      <c r="K137" s="2"/>
      <c r="L137" s="2"/>
      <c r="M137" s="2"/>
      <c r="N137" s="2"/>
      <c r="O137" s="2"/>
    </row>
    <row r="138" spans="8:15" x14ac:dyDescent="0.2">
      <c r="H138" s="2"/>
      <c r="I138" s="2"/>
      <c r="J138" s="2"/>
      <c r="K138" s="2"/>
      <c r="L138" s="2"/>
      <c r="M138" s="2"/>
      <c r="N138" s="2"/>
      <c r="O138" s="2"/>
    </row>
    <row r="139" spans="8:15" x14ac:dyDescent="0.2">
      <c r="H139" s="2"/>
      <c r="I139" s="2"/>
      <c r="J139" s="2"/>
      <c r="K139" s="2"/>
      <c r="L139" s="2"/>
      <c r="M139" s="2"/>
      <c r="N139" s="2"/>
      <c r="O139" s="2"/>
    </row>
    <row r="140" spans="8:15" x14ac:dyDescent="0.2">
      <c r="H140" s="2"/>
      <c r="I140" s="2"/>
      <c r="J140" s="2"/>
      <c r="K140" s="2"/>
      <c r="L140" s="2"/>
      <c r="M140" s="2"/>
      <c r="N140" s="2"/>
      <c r="O140" s="2"/>
    </row>
    <row r="141" spans="8:15" x14ac:dyDescent="0.2">
      <c r="H141" s="2"/>
      <c r="I141" s="2"/>
      <c r="J141" s="2"/>
      <c r="K141" s="2"/>
      <c r="L141" s="2"/>
      <c r="M141" s="2"/>
      <c r="N141" s="2"/>
      <c r="O141" s="2"/>
    </row>
    <row r="142" spans="8:15" x14ac:dyDescent="0.2">
      <c r="H142" s="2"/>
      <c r="I142" s="2"/>
      <c r="J142" s="2"/>
      <c r="K142" s="2"/>
      <c r="L142" s="2"/>
      <c r="M142" s="2"/>
      <c r="N142" s="2"/>
      <c r="O142" s="2"/>
    </row>
    <row r="143" spans="8:15" x14ac:dyDescent="0.2">
      <c r="H143" s="2"/>
      <c r="I143" s="2"/>
      <c r="J143" s="2"/>
      <c r="K143" s="2"/>
      <c r="L143" s="2"/>
      <c r="M143" s="2"/>
      <c r="N143" s="2"/>
      <c r="O143" s="2"/>
    </row>
    <row r="144" spans="8:15" x14ac:dyDescent="0.2">
      <c r="H144" s="2"/>
      <c r="I144" s="2"/>
      <c r="J144" s="2"/>
      <c r="K144" s="2"/>
      <c r="L144" s="2"/>
      <c r="M144" s="2"/>
      <c r="N144" s="2"/>
      <c r="O144" s="2"/>
    </row>
    <row r="145" spans="8:15" x14ac:dyDescent="0.2">
      <c r="H145" s="2"/>
      <c r="I145" s="2"/>
      <c r="J145" s="2"/>
      <c r="K145" s="2"/>
      <c r="L145" s="2"/>
      <c r="M145" s="2"/>
      <c r="N145" s="2"/>
      <c r="O145" s="2"/>
    </row>
    <row r="146" spans="8:15" x14ac:dyDescent="0.2">
      <c r="H146" s="2"/>
      <c r="I146" s="2"/>
      <c r="J146" s="2"/>
      <c r="K146" s="2"/>
      <c r="L146" s="2"/>
      <c r="M146" s="2"/>
      <c r="N146" s="2"/>
      <c r="O146" s="2"/>
    </row>
    <row r="147" spans="8:15" x14ac:dyDescent="0.2">
      <c r="H147" s="2"/>
      <c r="I147" s="2"/>
      <c r="J147" s="2"/>
      <c r="K147" s="2"/>
      <c r="L147" s="2"/>
      <c r="M147" s="2"/>
      <c r="N147" s="2"/>
      <c r="O147" s="2"/>
    </row>
    <row r="148" spans="8:15" x14ac:dyDescent="0.2">
      <c r="H148" s="2"/>
      <c r="I148" s="2"/>
      <c r="J148" s="2"/>
      <c r="K148" s="2"/>
      <c r="L148" s="2"/>
      <c r="M148" s="2"/>
      <c r="N148" s="2"/>
      <c r="O148" s="2"/>
    </row>
    <row r="149" spans="8:15" x14ac:dyDescent="0.2">
      <c r="H149" s="2"/>
      <c r="I149" s="2"/>
      <c r="J149" s="2"/>
      <c r="K149" s="2"/>
      <c r="L149" s="2"/>
      <c r="M149" s="2"/>
      <c r="N149" s="2"/>
      <c r="O149" s="2"/>
    </row>
    <row r="150" spans="8:15" x14ac:dyDescent="0.2">
      <c r="H150" s="2"/>
      <c r="I150" s="2"/>
      <c r="J150" s="2"/>
      <c r="K150" s="2"/>
      <c r="L150" s="2"/>
      <c r="M150" s="2"/>
      <c r="N150" s="2"/>
      <c r="O150" s="2"/>
    </row>
    <row r="151" spans="8:15" x14ac:dyDescent="0.2">
      <c r="H151" s="2"/>
      <c r="I151" s="2"/>
      <c r="J151" s="2"/>
      <c r="K151" s="2"/>
      <c r="L151" s="2"/>
      <c r="M151" s="2"/>
      <c r="N151" s="2"/>
      <c r="O151" s="2"/>
    </row>
    <row r="152" spans="8:15" x14ac:dyDescent="0.2">
      <c r="H152" s="2"/>
      <c r="I152" s="2"/>
      <c r="J152" s="2"/>
      <c r="K152" s="2"/>
      <c r="L152" s="2"/>
      <c r="M152" s="2"/>
      <c r="N152" s="2"/>
      <c r="O152" s="2"/>
    </row>
    <row r="153" spans="8:15" x14ac:dyDescent="0.2">
      <c r="H153" s="2"/>
      <c r="I153" s="2"/>
      <c r="J153" s="2"/>
      <c r="K153" s="2"/>
      <c r="L153" s="2"/>
      <c r="M153" s="2"/>
      <c r="N153" s="2"/>
      <c r="O153" s="2"/>
    </row>
    <row r="154" spans="8:15" x14ac:dyDescent="0.2">
      <c r="H154" s="2"/>
      <c r="I154" s="2"/>
      <c r="J154" s="2"/>
      <c r="K154" s="2"/>
      <c r="L154" s="2"/>
      <c r="M154" s="2"/>
      <c r="N154" s="2"/>
      <c r="O154" s="2"/>
    </row>
    <row r="155" spans="8:15" x14ac:dyDescent="0.2">
      <c r="H155" s="2"/>
      <c r="I155" s="2"/>
      <c r="J155" s="2"/>
      <c r="K155" s="2"/>
      <c r="L155" s="2"/>
      <c r="M155" s="2"/>
      <c r="N155" s="2"/>
      <c r="O155" s="2"/>
    </row>
    <row r="156" spans="8:15" x14ac:dyDescent="0.2">
      <c r="H156" s="2"/>
      <c r="I156" s="2"/>
      <c r="J156" s="2"/>
      <c r="K156" s="2"/>
      <c r="L156" s="2"/>
      <c r="M156" s="2"/>
      <c r="N156" s="2"/>
      <c r="O156" s="2"/>
    </row>
    <row r="157" spans="8:15" x14ac:dyDescent="0.2">
      <c r="H157" s="2"/>
      <c r="I157" s="2"/>
      <c r="J157" s="2"/>
      <c r="K157" s="2"/>
      <c r="L157" s="2"/>
      <c r="M157" s="2"/>
      <c r="N157" s="2"/>
      <c r="O157" s="2"/>
    </row>
    <row r="158" spans="8:15" x14ac:dyDescent="0.2">
      <c r="H158" s="2"/>
      <c r="I158" s="2"/>
      <c r="J158" s="2"/>
      <c r="K158" s="2"/>
      <c r="L158" s="2"/>
      <c r="M158" s="2"/>
      <c r="N158" s="2"/>
      <c r="O158" s="2"/>
    </row>
    <row r="159" spans="8:15" x14ac:dyDescent="0.2">
      <c r="H159" s="2"/>
      <c r="I159" s="2"/>
      <c r="J159" s="2"/>
      <c r="K159" s="2"/>
      <c r="L159" s="2"/>
      <c r="M159" s="2"/>
      <c r="N159" s="2"/>
      <c r="O159" s="2"/>
    </row>
    <row r="160" spans="8:15" x14ac:dyDescent="0.2">
      <c r="H160" s="2"/>
      <c r="I160" s="2"/>
      <c r="J160" s="2"/>
      <c r="K160" s="2"/>
      <c r="L160" s="2"/>
      <c r="M160" s="2"/>
      <c r="N160" s="2"/>
      <c r="O160" s="2"/>
    </row>
    <row r="161" spans="8:15" x14ac:dyDescent="0.2">
      <c r="H161" s="2"/>
      <c r="I161" s="2"/>
      <c r="J161" s="2"/>
      <c r="K161" s="2"/>
      <c r="L161" s="2"/>
      <c r="M161" s="2"/>
      <c r="N161" s="2"/>
      <c r="O161" s="2"/>
    </row>
    <row r="162" spans="8:15" x14ac:dyDescent="0.2">
      <c r="H162" s="2"/>
      <c r="I162" s="2"/>
      <c r="J162" s="2"/>
      <c r="K162" s="2"/>
      <c r="L162" s="2"/>
      <c r="M162" s="2"/>
      <c r="N162" s="2"/>
      <c r="O162" s="2"/>
    </row>
    <row r="163" spans="8:15" x14ac:dyDescent="0.2">
      <c r="H163" s="2"/>
      <c r="I163" s="2"/>
      <c r="J163" s="2"/>
      <c r="K163" s="2"/>
      <c r="L163" s="2"/>
      <c r="M163" s="2"/>
      <c r="N163" s="2"/>
      <c r="O163" s="2"/>
    </row>
    <row r="164" spans="8:15" x14ac:dyDescent="0.2">
      <c r="H164" s="2"/>
      <c r="I164" s="2"/>
      <c r="J164" s="2"/>
      <c r="K164" s="2"/>
      <c r="L164" s="2"/>
      <c r="M164" s="2"/>
      <c r="N164" s="2"/>
      <c r="O164" s="2"/>
    </row>
    <row r="165" spans="8:15" x14ac:dyDescent="0.2">
      <c r="H165" s="2"/>
      <c r="I165" s="2"/>
      <c r="J165" s="2"/>
      <c r="K165" s="2"/>
      <c r="L165" s="2"/>
      <c r="M165" s="2"/>
      <c r="N165" s="2"/>
      <c r="O165" s="2"/>
    </row>
    <row r="166" spans="8:15" x14ac:dyDescent="0.2">
      <c r="H166" s="2"/>
      <c r="I166" s="2"/>
      <c r="J166" s="2"/>
      <c r="K166" s="2"/>
      <c r="L166" s="2"/>
      <c r="M166" s="2"/>
      <c r="N166" s="2"/>
      <c r="O166" s="2"/>
    </row>
    <row r="167" spans="8:15" x14ac:dyDescent="0.2">
      <c r="H167" s="2"/>
      <c r="I167" s="2"/>
      <c r="J167" s="2"/>
      <c r="K167" s="2"/>
      <c r="L167" s="2"/>
      <c r="M167" s="2"/>
      <c r="N167" s="2"/>
      <c r="O167" s="2"/>
    </row>
    <row r="168" spans="8:15" x14ac:dyDescent="0.2">
      <c r="H168" s="2"/>
      <c r="I168" s="2"/>
      <c r="J168" s="2"/>
      <c r="K168" s="2"/>
      <c r="L168" s="2"/>
      <c r="M168" s="2"/>
      <c r="N168" s="2"/>
      <c r="O168" s="2"/>
    </row>
    <row r="169" spans="8:15" x14ac:dyDescent="0.2">
      <c r="H169" s="2"/>
      <c r="I169" s="2"/>
      <c r="J169" s="2"/>
      <c r="K169" s="2"/>
      <c r="L169" s="2"/>
      <c r="M169" s="2"/>
      <c r="N169" s="2"/>
      <c r="O169" s="2"/>
    </row>
    <row r="170" spans="8:15" x14ac:dyDescent="0.2">
      <c r="H170" s="2"/>
      <c r="I170" s="2"/>
      <c r="J170" s="2"/>
      <c r="K170" s="2"/>
      <c r="L170" s="2"/>
      <c r="M170" s="2"/>
      <c r="N170" s="2"/>
      <c r="O170" s="2"/>
    </row>
    <row r="171" spans="8:15" x14ac:dyDescent="0.2">
      <c r="H171" s="2"/>
      <c r="I171" s="2"/>
      <c r="J171" s="2"/>
      <c r="K171" s="2"/>
      <c r="L171" s="2"/>
      <c r="M171" s="2"/>
      <c r="N171" s="2"/>
      <c r="O171" s="2"/>
    </row>
    <row r="172" spans="8:15" x14ac:dyDescent="0.2">
      <c r="H172" s="2"/>
      <c r="I172" s="2"/>
      <c r="J172" s="2"/>
      <c r="K172" s="2"/>
      <c r="L172" s="2"/>
      <c r="M172" s="2"/>
      <c r="N172" s="2"/>
      <c r="O172" s="2"/>
    </row>
    <row r="173" spans="8:15" x14ac:dyDescent="0.2">
      <c r="H173" s="2"/>
      <c r="I173" s="2"/>
      <c r="J173" s="2"/>
      <c r="K173" s="2"/>
      <c r="L173" s="2"/>
      <c r="M173" s="2"/>
      <c r="N173" s="2"/>
      <c r="O173" s="2"/>
    </row>
    <row r="174" spans="8:15" x14ac:dyDescent="0.2">
      <c r="H174" s="2"/>
      <c r="I174" s="2"/>
      <c r="J174" s="2"/>
      <c r="K174" s="2"/>
      <c r="L174" s="2"/>
      <c r="M174" s="2"/>
      <c r="N174" s="2"/>
      <c r="O174" s="2"/>
    </row>
    <row r="175" spans="8:15" x14ac:dyDescent="0.2">
      <c r="H175" s="2"/>
      <c r="I175" s="2"/>
      <c r="J175" s="2"/>
      <c r="K175" s="2"/>
      <c r="L175" s="2"/>
      <c r="M175" s="2"/>
      <c r="N175" s="2"/>
      <c r="O175" s="2"/>
    </row>
    <row r="176" spans="8:15" x14ac:dyDescent="0.2">
      <c r="H176" s="2"/>
      <c r="I176" s="2"/>
      <c r="J176" s="2"/>
      <c r="K176" s="2"/>
      <c r="L176" s="2"/>
      <c r="M176" s="2"/>
      <c r="N176" s="2"/>
      <c r="O176" s="2"/>
    </row>
    <row r="177" spans="8:15" x14ac:dyDescent="0.2">
      <c r="H177" s="2"/>
      <c r="I177" s="2"/>
      <c r="J177" s="2"/>
      <c r="K177" s="2"/>
      <c r="L177" s="2"/>
      <c r="M177" s="2"/>
      <c r="N177" s="2"/>
      <c r="O177" s="2"/>
    </row>
    <row r="178" spans="8:15" x14ac:dyDescent="0.2">
      <c r="H178" s="2"/>
      <c r="I178" s="2"/>
      <c r="J178" s="2"/>
      <c r="K178" s="2"/>
      <c r="L178" s="2"/>
      <c r="M178" s="2"/>
      <c r="N178" s="2"/>
      <c r="O178" s="2"/>
    </row>
    <row r="179" spans="8:15" x14ac:dyDescent="0.2">
      <c r="H179" s="2"/>
      <c r="I179" s="2"/>
      <c r="J179" s="2"/>
      <c r="K179" s="2"/>
      <c r="L179" s="2"/>
      <c r="M179" s="2"/>
      <c r="N179" s="2"/>
      <c r="O179" s="2"/>
    </row>
    <row r="180" spans="8:15" x14ac:dyDescent="0.2">
      <c r="H180" s="2"/>
      <c r="I180" s="2"/>
      <c r="J180" s="2"/>
      <c r="K180" s="2"/>
      <c r="L180" s="2"/>
      <c r="M180" s="2"/>
      <c r="N180" s="2"/>
      <c r="O180" s="2"/>
    </row>
    <row r="181" spans="8:15" x14ac:dyDescent="0.2">
      <c r="H181" s="2"/>
      <c r="I181" s="2"/>
      <c r="J181" s="2"/>
      <c r="K181" s="2"/>
      <c r="L181" s="2"/>
      <c r="M181" s="2"/>
      <c r="N181" s="2"/>
      <c r="O181" s="2"/>
    </row>
    <row r="182" spans="8:15" x14ac:dyDescent="0.2">
      <c r="H182" s="2"/>
      <c r="I182" s="2"/>
      <c r="J182" s="2"/>
      <c r="K182" s="2"/>
      <c r="L182" s="2"/>
      <c r="M182" s="2"/>
      <c r="N182" s="2"/>
      <c r="O182" s="2"/>
    </row>
    <row r="183" spans="8:15" x14ac:dyDescent="0.2">
      <c r="H183" s="2"/>
      <c r="I183" s="2"/>
      <c r="J183" s="2"/>
      <c r="K183" s="2"/>
      <c r="L183" s="2"/>
      <c r="M183" s="2"/>
      <c r="N183" s="2"/>
      <c r="O183" s="2"/>
    </row>
    <row r="184" spans="8:15" x14ac:dyDescent="0.2">
      <c r="H184" s="2"/>
      <c r="I184" s="2"/>
      <c r="J184" s="2"/>
      <c r="K184" s="2"/>
      <c r="L184" s="2"/>
      <c r="M184" s="2"/>
      <c r="N184" s="2"/>
      <c r="O184" s="2"/>
    </row>
    <row r="185" spans="8:15" x14ac:dyDescent="0.2">
      <c r="H185" s="2"/>
      <c r="I185" s="2"/>
      <c r="J185" s="2"/>
      <c r="K185" s="2"/>
      <c r="L185" s="2"/>
      <c r="M185" s="2"/>
      <c r="N185" s="2"/>
      <c r="O185" s="2"/>
    </row>
    <row r="186" spans="8:15" x14ac:dyDescent="0.2">
      <c r="H186" s="2"/>
      <c r="I186" s="2"/>
      <c r="J186" s="2"/>
      <c r="K186" s="2"/>
      <c r="L186" s="2"/>
      <c r="M186" s="2"/>
      <c r="N186" s="2"/>
      <c r="O186" s="2"/>
    </row>
    <row r="187" spans="8:15" x14ac:dyDescent="0.2">
      <c r="H187" s="2"/>
      <c r="I187" s="2"/>
      <c r="J187" s="2"/>
      <c r="K187" s="2"/>
      <c r="L187" s="2"/>
      <c r="M187" s="2"/>
      <c r="N187" s="2"/>
      <c r="O187" s="2"/>
    </row>
    <row r="188" spans="8:15" x14ac:dyDescent="0.2">
      <c r="H188" s="2"/>
      <c r="I188" s="2"/>
      <c r="J188" s="2"/>
      <c r="K188" s="2"/>
      <c r="L188" s="2"/>
      <c r="M188" s="2"/>
      <c r="N188" s="2"/>
      <c r="O188" s="2"/>
    </row>
    <row r="189" spans="8:15" x14ac:dyDescent="0.2">
      <c r="H189" s="2"/>
      <c r="I189" s="2"/>
      <c r="J189" s="2"/>
      <c r="K189" s="2"/>
      <c r="L189" s="2"/>
      <c r="M189" s="2"/>
      <c r="N189" s="2"/>
      <c r="O189" s="2"/>
    </row>
    <row r="190" spans="8:15" x14ac:dyDescent="0.2">
      <c r="H190" s="2"/>
      <c r="I190" s="2"/>
      <c r="J190" s="2"/>
      <c r="K190" s="2"/>
      <c r="L190" s="2"/>
      <c r="M190" s="2"/>
      <c r="N190" s="2"/>
      <c r="O190" s="2"/>
    </row>
    <row r="191" spans="8:15" x14ac:dyDescent="0.2">
      <c r="H191" s="2"/>
      <c r="I191" s="2"/>
      <c r="J191" s="2"/>
      <c r="K191" s="2"/>
      <c r="L191" s="2"/>
      <c r="M191" s="2"/>
      <c r="N191" s="2"/>
      <c r="O191" s="2"/>
    </row>
    <row r="192" spans="8:15" x14ac:dyDescent="0.2">
      <c r="H192" s="2"/>
      <c r="I192" s="2"/>
      <c r="J192" s="2"/>
      <c r="K192" s="2"/>
      <c r="L192" s="2"/>
      <c r="M192" s="2"/>
      <c r="N192" s="2"/>
      <c r="O192" s="2"/>
    </row>
    <row r="193" spans="8:15" x14ac:dyDescent="0.2">
      <c r="H193" s="2"/>
      <c r="I193" s="2"/>
      <c r="J193" s="2"/>
      <c r="K193" s="2"/>
      <c r="L193" s="2"/>
      <c r="M193" s="2"/>
      <c r="N193" s="2"/>
      <c r="O193" s="2"/>
    </row>
    <row r="194" spans="8:15" x14ac:dyDescent="0.2">
      <c r="H194" s="2"/>
      <c r="I194" s="2"/>
      <c r="J194" s="2"/>
      <c r="K194" s="2"/>
      <c r="L194" s="2"/>
      <c r="M194" s="2"/>
      <c r="N194" s="2"/>
      <c r="O194" s="2"/>
    </row>
    <row r="195" spans="8:15" x14ac:dyDescent="0.2">
      <c r="H195" s="2"/>
      <c r="I195" s="2"/>
      <c r="J195" s="2"/>
      <c r="K195" s="2"/>
      <c r="L195" s="2"/>
      <c r="M195" s="2"/>
      <c r="N195" s="2"/>
      <c r="O195" s="2"/>
    </row>
    <row r="196" spans="8:15" x14ac:dyDescent="0.2">
      <c r="H196" s="2"/>
      <c r="I196" s="2"/>
      <c r="J196" s="2"/>
      <c r="K196" s="2"/>
      <c r="L196" s="2"/>
      <c r="M196" s="2"/>
      <c r="N196" s="2"/>
      <c r="O196" s="2"/>
    </row>
    <row r="197" spans="8:15" x14ac:dyDescent="0.2">
      <c r="H197" s="2"/>
      <c r="I197" s="2"/>
      <c r="J197" s="2"/>
      <c r="K197" s="2"/>
      <c r="L197" s="2"/>
      <c r="M197" s="2"/>
      <c r="N197" s="2"/>
      <c r="O197" s="2"/>
    </row>
    <row r="198" spans="8:15" x14ac:dyDescent="0.2">
      <c r="H198" s="2"/>
      <c r="I198" s="2"/>
      <c r="J198" s="2"/>
      <c r="K198" s="2"/>
      <c r="L198" s="2"/>
      <c r="M198" s="2"/>
      <c r="N198" s="2"/>
      <c r="O198" s="2"/>
    </row>
    <row r="199" spans="8:15" x14ac:dyDescent="0.2">
      <c r="H199" s="2"/>
      <c r="I199" s="2"/>
      <c r="J199" s="2"/>
      <c r="K199" s="2"/>
      <c r="L199" s="2"/>
      <c r="M199" s="2"/>
      <c r="N199" s="2"/>
      <c r="O199" s="2"/>
    </row>
    <row r="200" spans="8:15" x14ac:dyDescent="0.2">
      <c r="H200" s="2"/>
      <c r="I200" s="2"/>
      <c r="J200" s="2"/>
      <c r="K200" s="2"/>
      <c r="L200" s="2"/>
      <c r="M200" s="2"/>
      <c r="N200" s="2"/>
      <c r="O200" s="2"/>
    </row>
    <row r="201" spans="8:15" x14ac:dyDescent="0.2">
      <c r="H201" s="2"/>
      <c r="I201" s="2"/>
      <c r="J201" s="2"/>
      <c r="K201" s="2"/>
      <c r="L201" s="2"/>
      <c r="M201" s="2"/>
      <c r="N201" s="2"/>
      <c r="O201" s="2"/>
    </row>
    <row r="202" spans="8:15" x14ac:dyDescent="0.2">
      <c r="H202" s="2"/>
      <c r="I202" s="2"/>
      <c r="J202" s="2"/>
      <c r="K202" s="2"/>
      <c r="L202" s="2"/>
      <c r="M202" s="2"/>
      <c r="N202" s="2"/>
      <c r="O202" s="2"/>
    </row>
    <row r="203" spans="8:15" x14ac:dyDescent="0.2">
      <c r="H203" s="2"/>
      <c r="I203" s="2"/>
      <c r="J203" s="2"/>
      <c r="K203" s="2"/>
      <c r="L203" s="2"/>
      <c r="M203" s="2"/>
      <c r="N203" s="2"/>
      <c r="O203" s="2"/>
    </row>
    <row r="204" spans="8:15" x14ac:dyDescent="0.2">
      <c r="H204" s="2"/>
      <c r="I204" s="2"/>
      <c r="J204" s="2"/>
      <c r="K204" s="2"/>
      <c r="L204" s="2"/>
      <c r="M204" s="2"/>
      <c r="N204" s="2"/>
      <c r="O204" s="2"/>
    </row>
    <row r="205" spans="8:15" x14ac:dyDescent="0.2">
      <c r="H205" s="2"/>
      <c r="I205" s="2"/>
      <c r="J205" s="2"/>
      <c r="K205" s="2"/>
      <c r="L205" s="2"/>
      <c r="M205" s="2"/>
      <c r="N205" s="2"/>
      <c r="O205" s="2"/>
    </row>
    <row r="206" spans="8:15" x14ac:dyDescent="0.2">
      <c r="H206" s="2"/>
      <c r="I206" s="2"/>
      <c r="J206" s="2"/>
      <c r="K206" s="2"/>
      <c r="L206" s="2"/>
      <c r="M206" s="2"/>
      <c r="N206" s="2"/>
      <c r="O206" s="2"/>
    </row>
    <row r="207" spans="8:15" x14ac:dyDescent="0.2">
      <c r="H207" s="2"/>
      <c r="I207" s="2"/>
      <c r="J207" s="2"/>
      <c r="K207" s="2"/>
      <c r="L207" s="2"/>
      <c r="M207" s="2"/>
      <c r="N207" s="2"/>
      <c r="O207" s="2"/>
    </row>
    <row r="208" spans="8:15" x14ac:dyDescent="0.2">
      <c r="H208" s="2"/>
      <c r="I208" s="2"/>
      <c r="J208" s="2"/>
      <c r="K208" s="2"/>
      <c r="L208" s="2"/>
      <c r="M208" s="2"/>
      <c r="N208" s="2"/>
      <c r="O208" s="2"/>
    </row>
    <row r="209" spans="8:15" x14ac:dyDescent="0.2">
      <c r="H209" s="2"/>
      <c r="I209" s="2"/>
      <c r="J209" s="2"/>
      <c r="K209" s="2"/>
      <c r="L209" s="2"/>
      <c r="M209" s="2"/>
      <c r="N209" s="2"/>
      <c r="O209" s="2"/>
    </row>
    <row r="210" spans="8:15" x14ac:dyDescent="0.2">
      <c r="H210" s="2"/>
      <c r="I210" s="2"/>
      <c r="J210" s="2"/>
      <c r="K210" s="2"/>
      <c r="L210" s="2"/>
      <c r="M210" s="2"/>
      <c r="N210" s="2"/>
      <c r="O210" s="2"/>
    </row>
    <row r="211" spans="8:15" x14ac:dyDescent="0.2">
      <c r="H211" s="2"/>
      <c r="I211" s="2"/>
      <c r="J211" s="2"/>
      <c r="K211" s="2"/>
      <c r="L211" s="2"/>
      <c r="M211" s="2"/>
      <c r="N211" s="2"/>
      <c r="O211" s="2"/>
    </row>
    <row r="212" spans="8:15" x14ac:dyDescent="0.2">
      <c r="H212" s="2"/>
      <c r="I212" s="2"/>
      <c r="J212" s="2"/>
      <c r="K212" s="2"/>
      <c r="L212" s="2"/>
      <c r="M212" s="2"/>
      <c r="N212" s="2"/>
      <c r="O212" s="2"/>
    </row>
    <row r="213" spans="8:15" ht="13.5" customHeight="1" x14ac:dyDescent="0.2">
      <c r="H213" s="2"/>
      <c r="I213" s="2"/>
      <c r="J213" s="2"/>
      <c r="K213" s="2"/>
      <c r="L213" s="2"/>
      <c r="M213" s="2"/>
      <c r="N213" s="2"/>
      <c r="O213" s="2"/>
    </row>
    <row r="214" spans="8:15" ht="13.5" customHeight="1" x14ac:dyDescent="0.2">
      <c r="H214" s="2"/>
      <c r="I214" s="2"/>
      <c r="J214" s="2"/>
      <c r="K214" s="2"/>
      <c r="L214" s="2"/>
      <c r="M214" s="2"/>
      <c r="N214" s="2"/>
      <c r="O214" s="2"/>
    </row>
    <row r="215" spans="8:15" ht="13.5" customHeight="1" x14ac:dyDescent="0.2">
      <c r="H215" s="2"/>
      <c r="I215" s="2"/>
      <c r="J215" s="2"/>
      <c r="K215" s="2"/>
      <c r="L215" s="2"/>
      <c r="M215" s="2"/>
      <c r="N215" s="2"/>
      <c r="O215" s="2"/>
    </row>
    <row r="216" spans="8:15" ht="13.5" customHeight="1" x14ac:dyDescent="0.2">
      <c r="H216" s="2"/>
      <c r="I216" s="2"/>
      <c r="J216" s="2"/>
      <c r="K216" s="2"/>
      <c r="L216" s="2"/>
      <c r="M216" s="2"/>
      <c r="N216" s="2"/>
      <c r="O216" s="2"/>
    </row>
    <row r="217" spans="8:15" ht="13.5" customHeight="1" x14ac:dyDescent="0.2">
      <c r="H217" s="2"/>
      <c r="I217" s="2"/>
      <c r="J217" s="2"/>
      <c r="K217" s="2"/>
      <c r="L217" s="2"/>
      <c r="M217" s="2"/>
      <c r="N217" s="2"/>
      <c r="O217" s="2"/>
    </row>
    <row r="218" spans="8:15" ht="13.5" customHeight="1" x14ac:dyDescent="0.2">
      <c r="H218" s="2"/>
      <c r="I218" s="2"/>
      <c r="J218" s="2"/>
      <c r="K218" s="2"/>
      <c r="L218" s="2"/>
      <c r="M218" s="2"/>
      <c r="N218" s="2"/>
      <c r="O218" s="2"/>
    </row>
    <row r="219" spans="8:15" ht="13.5" customHeight="1" x14ac:dyDescent="0.2">
      <c r="H219" s="2"/>
      <c r="I219" s="2"/>
      <c r="J219" s="2"/>
      <c r="K219" s="2"/>
      <c r="L219" s="2"/>
      <c r="M219" s="2"/>
      <c r="N219" s="2"/>
      <c r="O219" s="2"/>
    </row>
    <row r="220" spans="8:15" ht="13.5" customHeight="1" x14ac:dyDescent="0.2">
      <c r="H220" s="2"/>
      <c r="I220" s="2"/>
      <c r="J220" s="2"/>
      <c r="K220" s="2"/>
      <c r="L220" s="2"/>
      <c r="M220" s="2"/>
      <c r="N220" s="2"/>
      <c r="O220" s="2"/>
    </row>
    <row r="221" spans="8:15" ht="13.5" customHeight="1" x14ac:dyDescent="0.2">
      <c r="H221" s="2"/>
      <c r="I221" s="2"/>
      <c r="J221" s="2"/>
      <c r="K221" s="2"/>
      <c r="L221" s="2"/>
      <c r="M221" s="2"/>
      <c r="N221" s="2"/>
      <c r="O221" s="2"/>
    </row>
    <row r="222" spans="8:15" ht="13.5" customHeight="1" x14ac:dyDescent="0.2">
      <c r="H222" s="2"/>
      <c r="I222" s="2"/>
      <c r="J222" s="2"/>
      <c r="K222" s="2"/>
      <c r="L222" s="2"/>
      <c r="M222" s="2"/>
      <c r="N222" s="2"/>
      <c r="O222" s="2"/>
    </row>
    <row r="223" spans="8:15" ht="13.5" customHeight="1" x14ac:dyDescent="0.2">
      <c r="H223" s="2"/>
      <c r="I223" s="2"/>
      <c r="J223" s="2"/>
      <c r="K223" s="2"/>
      <c r="L223" s="2"/>
      <c r="M223" s="2"/>
      <c r="N223" s="2"/>
      <c r="O223" s="2"/>
    </row>
    <row r="224" spans="8:15" ht="13.5" customHeight="1" x14ac:dyDescent="0.2">
      <c r="H224" s="2"/>
      <c r="I224" s="2"/>
      <c r="J224" s="2"/>
      <c r="K224" s="2"/>
      <c r="L224" s="2"/>
      <c r="M224" s="2"/>
      <c r="N224" s="2"/>
      <c r="O224" s="2"/>
    </row>
    <row r="225" spans="8:15" ht="13.5" customHeight="1" x14ac:dyDescent="0.2">
      <c r="H225" s="2"/>
      <c r="I225" s="2"/>
      <c r="J225" s="2"/>
      <c r="K225" s="2"/>
      <c r="L225" s="2"/>
      <c r="M225" s="2"/>
      <c r="N225" s="2"/>
      <c r="O225" s="2"/>
    </row>
    <row r="226" spans="8:15" ht="13.5" customHeight="1" x14ac:dyDescent="0.2">
      <c r="H226" s="2"/>
      <c r="I226" s="2"/>
      <c r="J226" s="2"/>
      <c r="K226" s="2"/>
      <c r="L226" s="2"/>
      <c r="M226" s="2"/>
      <c r="N226" s="2"/>
      <c r="O226" s="2"/>
    </row>
    <row r="227" spans="8:15" ht="13.5" customHeight="1" x14ac:dyDescent="0.2">
      <c r="H227" s="2"/>
      <c r="I227" s="2"/>
      <c r="J227" s="2"/>
      <c r="K227" s="2"/>
      <c r="L227" s="2"/>
      <c r="M227" s="2"/>
      <c r="N227" s="2"/>
      <c r="O227" s="2"/>
    </row>
    <row r="228" spans="8:15" ht="13.5" customHeight="1" x14ac:dyDescent="0.2">
      <c r="H228" s="2"/>
      <c r="I228" s="2"/>
      <c r="J228" s="2"/>
      <c r="K228" s="2"/>
      <c r="L228" s="2"/>
      <c r="M228" s="2"/>
      <c r="N228" s="2"/>
      <c r="O228" s="2"/>
    </row>
    <row r="229" spans="8:15" ht="13.5" customHeight="1" x14ac:dyDescent="0.2">
      <c r="H229" s="2"/>
      <c r="I229" s="2"/>
      <c r="J229" s="2"/>
      <c r="K229" s="2"/>
      <c r="L229" s="2"/>
      <c r="M229" s="2"/>
      <c r="N229" s="2"/>
      <c r="O229" s="2"/>
    </row>
    <row r="230" spans="8:15" ht="13.5" customHeight="1" x14ac:dyDescent="0.2">
      <c r="H230" s="2"/>
      <c r="I230" s="2"/>
      <c r="J230" s="2"/>
      <c r="K230" s="2"/>
      <c r="L230" s="2"/>
      <c r="M230" s="2"/>
      <c r="N230" s="2"/>
      <c r="O230" s="2"/>
    </row>
    <row r="231" spans="8:15" ht="13.5" customHeight="1" x14ac:dyDescent="0.2">
      <c r="H231" s="2"/>
      <c r="I231" s="2"/>
      <c r="J231" s="2"/>
      <c r="K231" s="2"/>
      <c r="L231" s="2"/>
      <c r="M231" s="2"/>
      <c r="N231" s="2"/>
      <c r="O231" s="2"/>
    </row>
    <row r="232" spans="8:15" ht="13.5" customHeight="1" x14ac:dyDescent="0.2">
      <c r="H232" s="2"/>
      <c r="I232" s="2"/>
      <c r="J232" s="2"/>
      <c r="K232" s="2"/>
      <c r="L232" s="2"/>
      <c r="M232" s="2"/>
      <c r="N232" s="2"/>
      <c r="O232" s="2"/>
    </row>
    <row r="233" spans="8:15" ht="13.5" customHeight="1" x14ac:dyDescent="0.2">
      <c r="H233" s="2"/>
      <c r="I233" s="2"/>
      <c r="J233" s="2"/>
      <c r="K233" s="2"/>
      <c r="L233" s="2"/>
      <c r="M233" s="2"/>
      <c r="N233" s="2"/>
      <c r="O233" s="2"/>
    </row>
    <row r="234" spans="8:15" ht="13.5" customHeight="1" x14ac:dyDescent="0.2">
      <c r="H234" s="2"/>
      <c r="I234" s="2"/>
      <c r="J234" s="2"/>
      <c r="K234" s="2"/>
      <c r="L234" s="2"/>
      <c r="M234" s="2"/>
      <c r="N234" s="2"/>
      <c r="O234" s="2"/>
    </row>
    <row r="235" spans="8:15" ht="13.5" customHeight="1" x14ac:dyDescent="0.2">
      <c r="H235" s="2"/>
      <c r="I235" s="2"/>
      <c r="J235" s="2"/>
      <c r="K235" s="2"/>
      <c r="L235" s="2"/>
      <c r="M235" s="2"/>
      <c r="N235" s="2"/>
      <c r="O235" s="2"/>
    </row>
    <row r="236" spans="8:15" ht="13.5" customHeight="1" x14ac:dyDescent="0.2">
      <c r="H236" s="2"/>
      <c r="I236" s="2"/>
      <c r="J236" s="2"/>
      <c r="K236" s="2"/>
      <c r="L236" s="2"/>
      <c r="M236" s="2"/>
      <c r="N236" s="2"/>
      <c r="O236" s="2"/>
    </row>
    <row r="237" spans="8:15" ht="13.5" customHeight="1" x14ac:dyDescent="0.2">
      <c r="H237" s="2"/>
      <c r="I237" s="2"/>
      <c r="J237" s="2"/>
      <c r="K237" s="2"/>
      <c r="L237" s="2"/>
      <c r="M237" s="2"/>
      <c r="N237" s="2"/>
      <c r="O237" s="2"/>
    </row>
    <row r="238" spans="8:15" ht="13.5" customHeight="1" x14ac:dyDescent="0.2">
      <c r="H238" s="2"/>
      <c r="I238" s="2"/>
      <c r="J238" s="2"/>
      <c r="K238" s="2"/>
      <c r="L238" s="2"/>
      <c r="M238" s="2"/>
      <c r="N238" s="2"/>
      <c r="O238" s="2"/>
    </row>
    <row r="239" spans="8:15" ht="13.5" customHeight="1" x14ac:dyDescent="0.2">
      <c r="H239" s="2"/>
      <c r="I239" s="2"/>
      <c r="J239" s="2"/>
      <c r="K239" s="2"/>
      <c r="L239" s="2"/>
      <c r="M239" s="2"/>
      <c r="N239" s="2"/>
      <c r="O239" s="2"/>
    </row>
    <row r="240" spans="8:15" ht="13.5" customHeight="1" x14ac:dyDescent="0.2">
      <c r="H240" s="2"/>
      <c r="I240" s="2"/>
      <c r="J240" s="2"/>
      <c r="K240" s="2"/>
      <c r="L240" s="2"/>
      <c r="M240" s="2"/>
      <c r="N240" s="2"/>
      <c r="O240" s="2"/>
    </row>
    <row r="241" spans="8:15" ht="13.5" customHeight="1" x14ac:dyDescent="0.2">
      <c r="H241" s="2"/>
      <c r="I241" s="2"/>
      <c r="J241" s="2"/>
      <c r="K241" s="2"/>
      <c r="L241" s="2"/>
      <c r="M241" s="2"/>
      <c r="N241" s="2"/>
      <c r="O241" s="2"/>
    </row>
    <row r="242" spans="8:15" ht="13.5" customHeight="1" x14ac:dyDescent="0.2">
      <c r="H242" s="2"/>
      <c r="I242" s="2"/>
      <c r="J242" s="2"/>
      <c r="K242" s="2"/>
      <c r="L242" s="2"/>
      <c r="M242" s="2"/>
      <c r="N242" s="2"/>
      <c r="O242" s="2"/>
    </row>
    <row r="243" spans="8:15" ht="13.5" customHeight="1" x14ac:dyDescent="0.2">
      <c r="H243" s="2"/>
      <c r="I243" s="2"/>
      <c r="J243" s="2"/>
      <c r="K243" s="2"/>
      <c r="L243" s="2"/>
      <c r="M243" s="2"/>
      <c r="N243" s="2"/>
      <c r="O243" s="2"/>
    </row>
    <row r="244" spans="8:15" ht="13.5" customHeight="1" x14ac:dyDescent="0.2">
      <c r="H244" s="2"/>
      <c r="I244" s="2"/>
      <c r="J244" s="2"/>
      <c r="K244" s="2"/>
      <c r="L244" s="2"/>
      <c r="M244" s="2"/>
      <c r="N244" s="2"/>
      <c r="O244" s="2"/>
    </row>
    <row r="245" spans="8:15" ht="13.5" customHeight="1" x14ac:dyDescent="0.2">
      <c r="H245" s="2"/>
      <c r="I245" s="2"/>
      <c r="J245" s="2"/>
      <c r="K245" s="2"/>
      <c r="L245" s="2"/>
      <c r="M245" s="2"/>
      <c r="N245" s="2"/>
      <c r="O245" s="2"/>
    </row>
    <row r="246" spans="8:15" ht="13.5" customHeight="1" x14ac:dyDescent="0.2">
      <c r="H246" s="2"/>
      <c r="I246" s="2"/>
      <c r="J246" s="2"/>
      <c r="K246" s="2"/>
      <c r="L246" s="2"/>
      <c r="M246" s="2"/>
      <c r="N246" s="2"/>
      <c r="O246" s="2"/>
    </row>
    <row r="247" spans="8:15" ht="13.5" customHeight="1" x14ac:dyDescent="0.2">
      <c r="H247" s="2"/>
      <c r="I247" s="2"/>
      <c r="J247" s="2"/>
      <c r="K247" s="2"/>
      <c r="L247" s="2"/>
      <c r="M247" s="2"/>
      <c r="N247" s="2"/>
      <c r="O247" s="2"/>
    </row>
    <row r="248" spans="8:15" ht="13.5" customHeight="1" x14ac:dyDescent="0.2">
      <c r="H248" s="2"/>
      <c r="I248" s="2"/>
      <c r="J248" s="2"/>
      <c r="K248" s="2"/>
      <c r="L248" s="2"/>
      <c r="M248" s="2"/>
      <c r="N248" s="2"/>
      <c r="O248" s="2"/>
    </row>
    <row r="249" spans="8:15" ht="13.5" customHeight="1" x14ac:dyDescent="0.2">
      <c r="H249" s="2"/>
      <c r="I249" s="2"/>
      <c r="J249" s="2"/>
      <c r="K249" s="2"/>
      <c r="L249" s="2"/>
      <c r="M249" s="2"/>
      <c r="N249" s="2"/>
      <c r="O249" s="2"/>
    </row>
    <row r="250" spans="8:15" ht="13.5" customHeight="1" x14ac:dyDescent="0.2">
      <c r="H250" s="2"/>
      <c r="I250" s="2"/>
      <c r="J250" s="2"/>
      <c r="K250" s="2"/>
      <c r="L250" s="2"/>
      <c r="M250" s="2"/>
      <c r="N250" s="2"/>
      <c r="O250" s="2"/>
    </row>
    <row r="251" spans="8:15" ht="13.5" customHeight="1" x14ac:dyDescent="0.2">
      <c r="H251" s="2"/>
      <c r="I251" s="2"/>
      <c r="J251" s="2"/>
      <c r="K251" s="2"/>
      <c r="L251" s="2"/>
      <c r="M251" s="2"/>
      <c r="N251" s="2"/>
      <c r="O251" s="2"/>
    </row>
    <row r="252" spans="8:15" ht="13.5" customHeight="1" x14ac:dyDescent="0.2">
      <c r="H252" s="2"/>
      <c r="I252" s="2"/>
      <c r="J252" s="2"/>
      <c r="K252" s="2"/>
      <c r="L252" s="2"/>
      <c r="M252" s="2"/>
      <c r="N252" s="2"/>
      <c r="O252" s="2"/>
    </row>
    <row r="253" spans="8:15" ht="13.5" customHeight="1" x14ac:dyDescent="0.2">
      <c r="H253" s="2"/>
      <c r="I253" s="2"/>
      <c r="J253" s="2"/>
      <c r="K253" s="2"/>
      <c r="L253" s="2"/>
      <c r="M253" s="2"/>
      <c r="N253" s="2"/>
      <c r="O253" s="2"/>
    </row>
    <row r="254" spans="8:15" ht="13.5" customHeight="1" x14ac:dyDescent="0.2">
      <c r="H254" s="2"/>
      <c r="I254" s="2"/>
      <c r="J254" s="2"/>
      <c r="K254" s="2"/>
      <c r="L254" s="2"/>
      <c r="M254" s="2"/>
      <c r="N254" s="2"/>
      <c r="O254" s="2"/>
    </row>
    <row r="255" spans="8:15" ht="13.5" customHeight="1" x14ac:dyDescent="0.2">
      <c r="H255" s="2"/>
      <c r="I255" s="2"/>
      <c r="J255" s="2"/>
      <c r="K255" s="2"/>
      <c r="L255" s="2"/>
      <c r="M255" s="2"/>
      <c r="N255" s="2"/>
      <c r="O255" s="2"/>
    </row>
    <row r="256" spans="8:15" ht="13.5" customHeight="1" x14ac:dyDescent="0.2">
      <c r="H256" s="2"/>
      <c r="I256" s="2"/>
      <c r="J256" s="2"/>
      <c r="K256" s="2"/>
      <c r="L256" s="2"/>
      <c r="M256" s="2"/>
      <c r="N256" s="2"/>
      <c r="O256" s="2"/>
    </row>
    <row r="257" spans="8:15" ht="13.5" customHeight="1" x14ac:dyDescent="0.2">
      <c r="H257" s="2"/>
      <c r="I257" s="2"/>
      <c r="J257" s="2"/>
      <c r="K257" s="2"/>
      <c r="L257" s="2"/>
      <c r="M257" s="2"/>
      <c r="N257" s="2"/>
      <c r="O257" s="2"/>
    </row>
    <row r="258" spans="8:15" ht="13.5" customHeight="1" x14ac:dyDescent="0.2">
      <c r="H258" s="2"/>
      <c r="I258" s="2"/>
      <c r="J258" s="2"/>
      <c r="K258" s="2"/>
      <c r="L258" s="2"/>
      <c r="M258" s="2"/>
      <c r="N258" s="2"/>
      <c r="O258" s="2"/>
    </row>
    <row r="259" spans="8:15" ht="13.5" customHeight="1" x14ac:dyDescent="0.2">
      <c r="H259" s="2"/>
      <c r="I259" s="2"/>
      <c r="J259" s="2"/>
      <c r="K259" s="2"/>
      <c r="L259" s="2"/>
      <c r="M259" s="2"/>
      <c r="N259" s="2"/>
      <c r="O259" s="2"/>
    </row>
    <row r="260" spans="8:15" ht="13.5" customHeight="1" x14ac:dyDescent="0.2">
      <c r="H260" s="2"/>
      <c r="I260" s="2"/>
      <c r="J260" s="2"/>
      <c r="K260" s="2"/>
      <c r="L260" s="2"/>
      <c r="M260" s="2"/>
      <c r="N260" s="2"/>
      <c r="O260" s="2"/>
    </row>
    <row r="261" spans="8:15" ht="13.5" customHeight="1" x14ac:dyDescent="0.2">
      <c r="H261" s="2"/>
      <c r="I261" s="2"/>
      <c r="J261" s="2"/>
      <c r="K261" s="2"/>
      <c r="L261" s="2"/>
      <c r="M261" s="2"/>
      <c r="N261" s="2"/>
      <c r="O261" s="2"/>
    </row>
    <row r="262" spans="8:15" ht="13.5" customHeight="1" x14ac:dyDescent="0.2">
      <c r="H262" s="2"/>
      <c r="I262" s="2"/>
      <c r="J262" s="2"/>
      <c r="K262" s="2"/>
      <c r="L262" s="2"/>
      <c r="M262" s="2"/>
      <c r="N262" s="2"/>
      <c r="O262" s="2"/>
    </row>
    <row r="263" spans="8:15" ht="13.5" customHeight="1" x14ac:dyDescent="0.2">
      <c r="H263" s="2"/>
      <c r="I263" s="2"/>
      <c r="J263" s="2"/>
      <c r="K263" s="2"/>
      <c r="L263" s="2"/>
      <c r="M263" s="2"/>
      <c r="N263" s="2"/>
      <c r="O263" s="2"/>
    </row>
    <row r="264" spans="8:15" ht="13.5" customHeight="1" x14ac:dyDescent="0.2">
      <c r="H264" s="2"/>
      <c r="I264" s="2"/>
      <c r="J264" s="2"/>
      <c r="K264" s="2"/>
      <c r="L264" s="2"/>
      <c r="M264" s="2"/>
      <c r="N264" s="2"/>
      <c r="O264" s="2"/>
    </row>
    <row r="265" spans="8:15" ht="13.5" customHeight="1" x14ac:dyDescent="0.2">
      <c r="H265" s="2"/>
      <c r="I265" s="2"/>
      <c r="J265" s="2"/>
      <c r="K265" s="2"/>
      <c r="L265" s="2"/>
      <c r="M265" s="2"/>
      <c r="N265" s="2"/>
      <c r="O265" s="2"/>
    </row>
    <row r="266" spans="8:15" ht="13.5" customHeight="1" x14ac:dyDescent="0.2">
      <c r="H266" s="2"/>
      <c r="I266" s="2"/>
      <c r="J266" s="2"/>
      <c r="K266" s="2"/>
      <c r="L266" s="2"/>
      <c r="M266" s="2"/>
      <c r="N266" s="2"/>
      <c r="O266" s="2"/>
    </row>
    <row r="267" spans="8:15" ht="13.5" customHeight="1" x14ac:dyDescent="0.2">
      <c r="H267" s="2"/>
      <c r="I267" s="2"/>
      <c r="J267" s="2"/>
      <c r="K267" s="2"/>
      <c r="L267" s="2"/>
      <c r="M267" s="2"/>
      <c r="N267" s="2"/>
      <c r="O267" s="2"/>
    </row>
    <row r="268" spans="8:15" ht="13.5" customHeight="1" x14ac:dyDescent="0.2">
      <c r="H268" s="2"/>
      <c r="I268" s="2"/>
      <c r="J268" s="2"/>
      <c r="K268" s="2"/>
      <c r="L268" s="2"/>
      <c r="M268" s="2"/>
      <c r="N268" s="2"/>
      <c r="O268" s="2"/>
    </row>
    <row r="269" spans="8:15" ht="13.5" customHeight="1" x14ac:dyDescent="0.2">
      <c r="H269" s="2"/>
      <c r="I269" s="2"/>
      <c r="J269" s="2"/>
      <c r="K269" s="2"/>
      <c r="L269" s="2"/>
      <c r="M269" s="2"/>
      <c r="N269" s="2"/>
      <c r="O269" s="2"/>
    </row>
    <row r="270" spans="8:15" ht="13.5" customHeight="1" x14ac:dyDescent="0.2">
      <c r="H270" s="2"/>
      <c r="I270" s="2"/>
      <c r="J270" s="2"/>
      <c r="K270" s="2"/>
      <c r="L270" s="2"/>
      <c r="M270" s="2"/>
      <c r="N270" s="2"/>
      <c r="O270" s="2"/>
    </row>
    <row r="271" spans="8:15" ht="13.5" customHeight="1" x14ac:dyDescent="0.2">
      <c r="H271" s="2"/>
      <c r="I271" s="2"/>
      <c r="J271" s="2"/>
      <c r="K271" s="2"/>
      <c r="L271" s="2"/>
      <c r="M271" s="2"/>
      <c r="N271" s="2"/>
      <c r="O271" s="2"/>
    </row>
    <row r="272" spans="8:15" ht="13.5" customHeight="1" x14ac:dyDescent="0.2">
      <c r="H272" s="2"/>
      <c r="I272" s="2"/>
      <c r="J272" s="2"/>
      <c r="K272" s="2"/>
      <c r="L272" s="2"/>
      <c r="M272" s="2"/>
      <c r="N272" s="2"/>
      <c r="O272" s="2"/>
    </row>
    <row r="273" spans="8:15" ht="13.5" customHeight="1" x14ac:dyDescent="0.2">
      <c r="H273" s="2"/>
      <c r="I273" s="2"/>
      <c r="J273" s="2"/>
      <c r="K273" s="2"/>
      <c r="L273" s="2"/>
      <c r="M273" s="2"/>
      <c r="N273" s="2"/>
      <c r="O273" s="2"/>
    </row>
    <row r="274" spans="8:15" ht="13.5" customHeight="1" x14ac:dyDescent="0.2">
      <c r="H274" s="2"/>
      <c r="I274" s="2"/>
      <c r="J274" s="2"/>
      <c r="K274" s="2"/>
      <c r="L274" s="2"/>
      <c r="M274" s="2"/>
      <c r="N274" s="2"/>
      <c r="O274" s="2"/>
    </row>
    <row r="275" spans="8:15" ht="13.5" customHeight="1" x14ac:dyDescent="0.2">
      <c r="H275" s="2"/>
      <c r="I275" s="2"/>
      <c r="J275" s="2"/>
      <c r="K275" s="2"/>
      <c r="L275" s="2"/>
      <c r="M275" s="2"/>
      <c r="N275" s="2"/>
      <c r="O275" s="2"/>
    </row>
    <row r="276" spans="8:15" ht="13.5" customHeight="1" x14ac:dyDescent="0.2">
      <c r="H276" s="2"/>
      <c r="I276" s="2"/>
      <c r="J276" s="2"/>
      <c r="K276" s="2"/>
      <c r="L276" s="2"/>
      <c r="M276" s="2"/>
      <c r="N276" s="2"/>
      <c r="O276" s="2"/>
    </row>
    <row r="277" spans="8:15" ht="13.5" customHeight="1" x14ac:dyDescent="0.2">
      <c r="H277" s="2"/>
      <c r="I277" s="2"/>
      <c r="J277" s="2"/>
      <c r="K277" s="2"/>
      <c r="L277" s="2"/>
      <c r="M277" s="2"/>
      <c r="N277" s="2"/>
      <c r="O277" s="2"/>
    </row>
    <row r="278" spans="8:15" ht="13.5" customHeight="1" x14ac:dyDescent="0.2">
      <c r="H278" s="2"/>
      <c r="I278" s="2"/>
      <c r="J278" s="2"/>
      <c r="K278" s="2"/>
      <c r="L278" s="2"/>
      <c r="M278" s="2"/>
      <c r="N278" s="2"/>
      <c r="O278" s="2"/>
    </row>
    <row r="279" spans="8:15" ht="13.5" customHeight="1" x14ac:dyDescent="0.2">
      <c r="H279" s="2"/>
      <c r="I279" s="2"/>
      <c r="J279" s="2"/>
      <c r="K279" s="2"/>
      <c r="L279" s="2"/>
      <c r="M279" s="2"/>
      <c r="N279" s="2"/>
      <c r="O279" s="2"/>
    </row>
    <row r="280" spans="8:15" ht="13.5" customHeight="1" x14ac:dyDescent="0.2">
      <c r="H280" s="2"/>
      <c r="I280" s="2"/>
      <c r="J280" s="2"/>
      <c r="K280" s="2"/>
      <c r="L280" s="2"/>
      <c r="M280" s="2"/>
      <c r="N280" s="2"/>
      <c r="O280" s="2"/>
    </row>
    <row r="281" spans="8:15" ht="13.5" customHeight="1" x14ac:dyDescent="0.2">
      <c r="H281" s="2"/>
      <c r="I281" s="2"/>
      <c r="J281" s="2"/>
      <c r="K281" s="2"/>
      <c r="L281" s="2"/>
      <c r="M281" s="2"/>
      <c r="N281" s="2"/>
      <c r="O281" s="2"/>
    </row>
    <row r="282" spans="8:15" ht="13.5" customHeight="1" x14ac:dyDescent="0.2">
      <c r="H282" s="2"/>
      <c r="I282" s="2"/>
      <c r="J282" s="2"/>
      <c r="K282" s="2"/>
      <c r="L282" s="2"/>
      <c r="M282" s="2"/>
      <c r="N282" s="2"/>
      <c r="O282" s="2"/>
    </row>
    <row r="283" spans="8:15" x14ac:dyDescent="0.2">
      <c r="H283" s="2"/>
      <c r="I283" s="2"/>
      <c r="J283" s="2"/>
      <c r="K283" s="2"/>
      <c r="L283" s="2"/>
      <c r="M283" s="2"/>
      <c r="N283" s="2"/>
      <c r="O283" s="2"/>
    </row>
    <row r="284" spans="8:15" x14ac:dyDescent="0.2">
      <c r="H284" s="2"/>
      <c r="I284" s="2"/>
      <c r="J284" s="2"/>
      <c r="K284" s="2"/>
      <c r="L284" s="2"/>
      <c r="M284" s="2"/>
      <c r="N284" s="2"/>
      <c r="O284" s="2"/>
    </row>
    <row r="285" spans="8:15" x14ac:dyDescent="0.2">
      <c r="H285" s="2"/>
      <c r="I285" s="2"/>
      <c r="J285" s="2"/>
      <c r="K285" s="2"/>
      <c r="L285" s="2"/>
      <c r="M285" s="2"/>
      <c r="N285" s="2"/>
      <c r="O285" s="2"/>
    </row>
    <row r="286" spans="8:15" x14ac:dyDescent="0.2">
      <c r="H286" s="2"/>
      <c r="I286" s="2"/>
      <c r="J286" s="2"/>
      <c r="K286" s="2"/>
      <c r="L286" s="2"/>
      <c r="M286" s="2"/>
      <c r="N286" s="2"/>
      <c r="O286" s="2"/>
    </row>
    <row r="287" spans="8:15" x14ac:dyDescent="0.2">
      <c r="H287" s="2"/>
      <c r="I287" s="2"/>
      <c r="J287" s="2"/>
      <c r="K287" s="2"/>
      <c r="L287" s="2"/>
      <c r="M287" s="2"/>
      <c r="N287" s="2"/>
      <c r="O287" s="2"/>
    </row>
    <row r="288" spans="8:15" x14ac:dyDescent="0.2">
      <c r="H288" s="2"/>
      <c r="I288" s="2"/>
      <c r="J288" s="2"/>
      <c r="K288" s="2"/>
      <c r="L288" s="2"/>
      <c r="M288" s="2"/>
      <c r="N288" s="2"/>
      <c r="O288" s="2"/>
    </row>
    <row r="289" spans="8:15" x14ac:dyDescent="0.2">
      <c r="H289" s="2"/>
      <c r="I289" s="2"/>
      <c r="J289" s="2"/>
      <c r="K289" s="2"/>
      <c r="L289" s="2"/>
      <c r="M289" s="2"/>
      <c r="N289" s="2"/>
      <c r="O289" s="2"/>
    </row>
    <row r="290" spans="8:15" x14ac:dyDescent="0.2">
      <c r="H290" s="2"/>
      <c r="I290" s="2"/>
      <c r="J290" s="2"/>
      <c r="K290" s="2"/>
      <c r="L290" s="2"/>
      <c r="M290" s="2"/>
      <c r="N290" s="2"/>
      <c r="O290" s="2"/>
    </row>
    <row r="291" spans="8:15" x14ac:dyDescent="0.2">
      <c r="H291" s="2"/>
      <c r="I291" s="2"/>
      <c r="J291" s="2"/>
      <c r="K291" s="2"/>
      <c r="L291" s="2"/>
      <c r="M291" s="2"/>
      <c r="N291" s="2"/>
      <c r="O291" s="2"/>
    </row>
    <row r="292" spans="8:15" x14ac:dyDescent="0.2">
      <c r="H292" s="2"/>
      <c r="I292" s="2"/>
      <c r="J292" s="2"/>
      <c r="K292" s="2"/>
      <c r="L292" s="2"/>
      <c r="M292" s="2"/>
      <c r="N292" s="2"/>
      <c r="O292" s="2"/>
    </row>
    <row r="293" spans="8:15" x14ac:dyDescent="0.2">
      <c r="H293" s="2"/>
      <c r="I293" s="2"/>
      <c r="J293" s="2"/>
      <c r="K293" s="2"/>
      <c r="L293" s="2"/>
      <c r="M293" s="2"/>
      <c r="N293" s="2"/>
      <c r="O293" s="2"/>
    </row>
    <row r="294" spans="8:15" x14ac:dyDescent="0.2">
      <c r="H294" s="2"/>
      <c r="I294" s="2"/>
      <c r="J294" s="2"/>
      <c r="K294" s="2"/>
      <c r="L294" s="2"/>
      <c r="M294" s="2"/>
      <c r="N294" s="2"/>
      <c r="O294" s="2"/>
    </row>
    <row r="295" spans="8:15" x14ac:dyDescent="0.2">
      <c r="H295" s="2"/>
      <c r="I295" s="2"/>
      <c r="J295" s="2"/>
      <c r="K295" s="2"/>
      <c r="L295" s="2"/>
      <c r="M295" s="2"/>
      <c r="N295" s="2"/>
      <c r="O295" s="2"/>
    </row>
    <row r="296" spans="8:15" x14ac:dyDescent="0.2">
      <c r="H296" s="2"/>
      <c r="I296" s="2"/>
      <c r="J296" s="2"/>
      <c r="K296" s="2"/>
      <c r="L296" s="2"/>
      <c r="M296" s="2"/>
      <c r="N296" s="2"/>
      <c r="O296" s="2"/>
    </row>
    <row r="297" spans="8:15" x14ac:dyDescent="0.2">
      <c r="H297" s="2"/>
      <c r="I297" s="2"/>
      <c r="J297" s="2"/>
      <c r="K297" s="2"/>
      <c r="L297" s="2"/>
      <c r="M297" s="2"/>
      <c r="N297" s="2"/>
      <c r="O297" s="2"/>
    </row>
    <row r="298" spans="8:15" x14ac:dyDescent="0.2">
      <c r="H298" s="2"/>
      <c r="I298" s="2"/>
      <c r="J298" s="2"/>
      <c r="K298" s="2"/>
      <c r="L298" s="2"/>
      <c r="M298" s="2"/>
      <c r="N298" s="2"/>
      <c r="O298" s="2"/>
    </row>
    <row r="299" spans="8:15" x14ac:dyDescent="0.2">
      <c r="H299" s="2"/>
      <c r="I299" s="2"/>
      <c r="J299" s="2"/>
      <c r="K299" s="2"/>
      <c r="L299" s="2"/>
      <c r="M299" s="2"/>
      <c r="N299" s="2"/>
      <c r="O299" s="2"/>
    </row>
    <row r="300" spans="8:15" x14ac:dyDescent="0.2">
      <c r="H300" s="2"/>
      <c r="I300" s="2"/>
      <c r="J300" s="2"/>
      <c r="K300" s="2"/>
      <c r="L300" s="2"/>
      <c r="M300" s="2"/>
      <c r="N300" s="2"/>
      <c r="O300" s="2"/>
    </row>
    <row r="301" spans="8:15" x14ac:dyDescent="0.2">
      <c r="H301" s="2"/>
      <c r="I301" s="2"/>
      <c r="J301" s="2"/>
      <c r="K301" s="2"/>
      <c r="L301" s="2"/>
      <c r="M301" s="2"/>
      <c r="N301" s="2"/>
      <c r="O301" s="2"/>
    </row>
    <row r="302" spans="8:15" x14ac:dyDescent="0.2">
      <c r="H302" s="2"/>
      <c r="I302" s="2"/>
      <c r="J302" s="2"/>
      <c r="K302" s="2"/>
      <c r="L302" s="2"/>
      <c r="M302" s="2"/>
      <c r="N302" s="2"/>
      <c r="O302" s="2"/>
    </row>
    <row r="303" spans="8:15" x14ac:dyDescent="0.2">
      <c r="H303" s="2"/>
      <c r="I303" s="2"/>
      <c r="J303" s="2"/>
      <c r="K303" s="2"/>
      <c r="L303" s="2"/>
      <c r="M303" s="2"/>
      <c r="N303" s="2"/>
      <c r="O303" s="2"/>
    </row>
    <row r="304" spans="8:15" x14ac:dyDescent="0.2">
      <c r="H304" s="2"/>
      <c r="I304" s="2"/>
      <c r="J304" s="2"/>
      <c r="K304" s="2"/>
      <c r="L304" s="2"/>
      <c r="M304" s="2"/>
      <c r="N304" s="2"/>
      <c r="O304" s="2"/>
    </row>
    <row r="305" spans="8:15" x14ac:dyDescent="0.2">
      <c r="H305" s="2"/>
      <c r="I305" s="2"/>
      <c r="J305" s="2"/>
      <c r="K305" s="2"/>
      <c r="L305" s="2"/>
      <c r="M305" s="2"/>
      <c r="N305" s="2"/>
      <c r="O305" s="2"/>
    </row>
    <row r="306" spans="8:15" x14ac:dyDescent="0.2">
      <c r="H306" s="2"/>
      <c r="I306" s="2"/>
      <c r="J306" s="2"/>
      <c r="K306" s="2"/>
      <c r="L306" s="2"/>
      <c r="M306" s="2"/>
      <c r="N306" s="2"/>
      <c r="O306" s="2"/>
    </row>
    <row r="307" spans="8:15" x14ac:dyDescent="0.2">
      <c r="H307" s="2"/>
      <c r="I307" s="2"/>
      <c r="J307" s="2"/>
      <c r="K307" s="2"/>
      <c r="L307" s="2"/>
      <c r="M307" s="2"/>
      <c r="N307" s="2"/>
      <c r="O307" s="2"/>
    </row>
    <row r="308" spans="8:15" x14ac:dyDescent="0.2">
      <c r="H308" s="2"/>
      <c r="I308" s="2"/>
      <c r="J308" s="2"/>
      <c r="K308" s="2"/>
      <c r="L308" s="2"/>
      <c r="M308" s="2"/>
      <c r="N308" s="2"/>
      <c r="O308" s="2"/>
    </row>
    <row r="309" spans="8:15" x14ac:dyDescent="0.2">
      <c r="H309" s="2"/>
      <c r="I309" s="2"/>
      <c r="J309" s="2"/>
      <c r="K309" s="2"/>
      <c r="L309" s="2"/>
      <c r="M309" s="2"/>
      <c r="N309" s="2"/>
      <c r="O309" s="2"/>
    </row>
    <row r="310" spans="8:15" x14ac:dyDescent="0.2">
      <c r="H310" s="2"/>
      <c r="I310" s="2"/>
      <c r="J310" s="2"/>
      <c r="K310" s="2"/>
      <c r="L310" s="2"/>
      <c r="M310" s="2"/>
      <c r="N310" s="2"/>
      <c r="O310" s="2"/>
    </row>
    <row r="311" spans="8:15" x14ac:dyDescent="0.2">
      <c r="H311" s="2"/>
      <c r="I311" s="2"/>
      <c r="J311" s="2"/>
      <c r="K311" s="2"/>
      <c r="L311" s="2"/>
      <c r="M311" s="2"/>
      <c r="N311" s="2"/>
      <c r="O311" s="2"/>
    </row>
    <row r="312" spans="8:15" x14ac:dyDescent="0.2">
      <c r="H312" s="2"/>
      <c r="I312" s="2"/>
      <c r="J312" s="2"/>
      <c r="K312" s="2"/>
      <c r="L312" s="2"/>
      <c r="M312" s="2"/>
      <c r="N312" s="2"/>
      <c r="O312" s="2"/>
    </row>
    <row r="313" spans="8:15" x14ac:dyDescent="0.2">
      <c r="H313" s="2"/>
      <c r="I313" s="2"/>
      <c r="J313" s="2"/>
      <c r="K313" s="2"/>
      <c r="L313" s="2"/>
      <c r="M313" s="2"/>
      <c r="N313" s="2"/>
      <c r="O313" s="2"/>
    </row>
    <row r="314" spans="8:15" x14ac:dyDescent="0.2">
      <c r="H314" s="2"/>
      <c r="I314" s="2"/>
      <c r="J314" s="2"/>
      <c r="K314" s="2"/>
      <c r="L314" s="2"/>
      <c r="M314" s="2"/>
      <c r="N314" s="2"/>
      <c r="O314" s="2"/>
    </row>
    <row r="315" spans="8:15" x14ac:dyDescent="0.2">
      <c r="H315" s="2"/>
      <c r="I315" s="2"/>
      <c r="J315" s="2"/>
      <c r="K315" s="2"/>
      <c r="L315" s="2"/>
      <c r="M315" s="2"/>
      <c r="N315" s="2"/>
      <c r="O315" s="2"/>
    </row>
    <row r="316" spans="8:15" x14ac:dyDescent="0.2">
      <c r="H316" s="2"/>
      <c r="I316" s="2"/>
      <c r="J316" s="2"/>
      <c r="K316" s="2"/>
      <c r="L316" s="2"/>
      <c r="M316" s="2"/>
      <c r="N316" s="2"/>
      <c r="O316" s="2"/>
    </row>
    <row r="317" spans="8:15" x14ac:dyDescent="0.2">
      <c r="H317" s="2"/>
      <c r="I317" s="2"/>
      <c r="J317" s="2"/>
      <c r="K317" s="2"/>
      <c r="L317" s="2"/>
      <c r="M317" s="2"/>
      <c r="N317" s="2"/>
      <c r="O317" s="2"/>
    </row>
    <row r="318" spans="8:15" x14ac:dyDescent="0.2">
      <c r="H318" s="2"/>
      <c r="I318" s="2"/>
      <c r="J318" s="2"/>
      <c r="K318" s="2"/>
      <c r="L318" s="2"/>
      <c r="M318" s="2"/>
      <c r="N318" s="2"/>
      <c r="O318" s="2"/>
    </row>
    <row r="319" spans="8:15" x14ac:dyDescent="0.2">
      <c r="H319" s="2"/>
      <c r="I319" s="2"/>
      <c r="J319" s="2"/>
      <c r="K319" s="2"/>
      <c r="L319" s="2"/>
      <c r="M319" s="2"/>
      <c r="N319" s="2"/>
      <c r="O319" s="2"/>
    </row>
    <row r="320" spans="8:15" x14ac:dyDescent="0.2">
      <c r="H320" s="2"/>
      <c r="I320" s="2"/>
      <c r="J320" s="2"/>
      <c r="K320" s="2"/>
      <c r="L320" s="2"/>
      <c r="M320" s="2"/>
      <c r="N320" s="2"/>
      <c r="O320" s="2"/>
    </row>
    <row r="321" spans="8:15" x14ac:dyDescent="0.2">
      <c r="H321" s="2"/>
      <c r="I321" s="2"/>
      <c r="J321" s="2"/>
      <c r="K321" s="2"/>
      <c r="L321" s="2"/>
      <c r="M321" s="2"/>
      <c r="N321" s="2"/>
      <c r="O321" s="2"/>
    </row>
    <row r="322" spans="8:15" x14ac:dyDescent="0.2">
      <c r="H322" s="2"/>
      <c r="I322" s="2"/>
      <c r="J322" s="2"/>
      <c r="K322" s="2"/>
      <c r="L322" s="2"/>
      <c r="M322" s="2"/>
      <c r="N322" s="2"/>
      <c r="O322" s="2"/>
    </row>
    <row r="323" spans="8:15" x14ac:dyDescent="0.2">
      <c r="H323" s="2"/>
      <c r="I323" s="2"/>
      <c r="J323" s="2"/>
      <c r="K323" s="2"/>
      <c r="L323" s="2"/>
      <c r="M323" s="2"/>
      <c r="N323" s="2"/>
      <c r="O323" s="2"/>
    </row>
    <row r="324" spans="8:15" x14ac:dyDescent="0.2">
      <c r="H324" s="2"/>
      <c r="I324" s="2"/>
      <c r="J324" s="2"/>
      <c r="K324" s="2"/>
      <c r="L324" s="2"/>
      <c r="M324" s="2"/>
      <c r="N324" s="2"/>
      <c r="O324" s="2"/>
    </row>
    <row r="325" spans="8:15" x14ac:dyDescent="0.2">
      <c r="H325" s="2"/>
      <c r="I325" s="2"/>
      <c r="J325" s="2"/>
      <c r="K325" s="2"/>
      <c r="L325" s="2"/>
      <c r="M325" s="2"/>
      <c r="N325" s="2"/>
      <c r="O325" s="2"/>
    </row>
    <row r="326" spans="8:15" x14ac:dyDescent="0.2">
      <c r="H326" s="2"/>
      <c r="I326" s="2"/>
      <c r="J326" s="2"/>
      <c r="K326" s="2"/>
      <c r="L326" s="2"/>
      <c r="M326" s="2"/>
      <c r="N326" s="2"/>
      <c r="O326" s="2"/>
    </row>
    <row r="327" spans="8:15" x14ac:dyDescent="0.2">
      <c r="H327" s="2"/>
      <c r="I327" s="2"/>
      <c r="J327" s="2"/>
      <c r="K327" s="2"/>
      <c r="L327" s="2"/>
      <c r="M327" s="2"/>
      <c r="N327" s="2"/>
      <c r="O327" s="2"/>
    </row>
    <row r="328" spans="8:15" x14ac:dyDescent="0.2">
      <c r="H328" s="2"/>
      <c r="I328" s="2"/>
      <c r="J328" s="2"/>
      <c r="K328" s="2"/>
      <c r="L328" s="2"/>
      <c r="M328" s="2"/>
      <c r="N328" s="2"/>
      <c r="O328" s="2"/>
    </row>
    <row r="329" spans="8:15" x14ac:dyDescent="0.2">
      <c r="H329" s="2"/>
      <c r="I329" s="2"/>
      <c r="J329" s="2"/>
      <c r="K329" s="2"/>
      <c r="L329" s="2"/>
      <c r="M329" s="2"/>
      <c r="N329" s="2"/>
      <c r="O329" s="2"/>
    </row>
    <row r="330" spans="8:15" x14ac:dyDescent="0.2">
      <c r="H330" s="2"/>
      <c r="I330" s="2"/>
      <c r="J330" s="2"/>
      <c r="K330" s="2"/>
      <c r="L330" s="2"/>
      <c r="M330" s="2"/>
      <c r="N330" s="2"/>
      <c r="O330" s="2"/>
    </row>
    <row r="331" spans="8:15" x14ac:dyDescent="0.2">
      <c r="H331" s="2"/>
      <c r="I331" s="2"/>
      <c r="J331" s="2"/>
      <c r="K331" s="2"/>
      <c r="L331" s="2"/>
      <c r="M331" s="2"/>
      <c r="N331" s="2"/>
      <c r="O331" s="2"/>
    </row>
    <row r="332" spans="8:15" x14ac:dyDescent="0.2">
      <c r="H332" s="2"/>
      <c r="I332" s="2"/>
      <c r="J332" s="2"/>
      <c r="K332" s="2"/>
      <c r="L332" s="2"/>
      <c r="M332" s="2"/>
      <c r="N332" s="2"/>
      <c r="O332" s="2"/>
    </row>
    <row r="333" spans="8:15" x14ac:dyDescent="0.2">
      <c r="H333" s="2"/>
      <c r="I333" s="2"/>
      <c r="J333" s="2"/>
      <c r="K333" s="2"/>
      <c r="L333" s="2"/>
      <c r="M333" s="2"/>
      <c r="N333" s="2"/>
      <c r="O333" s="2"/>
    </row>
    <row r="334" spans="8:15" x14ac:dyDescent="0.2">
      <c r="H334" s="2"/>
      <c r="I334" s="2"/>
      <c r="J334" s="2"/>
      <c r="K334" s="2"/>
      <c r="L334" s="2"/>
      <c r="M334" s="2"/>
      <c r="N334" s="2"/>
      <c r="O334" s="2"/>
    </row>
    <row r="335" spans="8:15" x14ac:dyDescent="0.2">
      <c r="H335" s="2"/>
      <c r="I335" s="2"/>
      <c r="J335" s="2"/>
      <c r="K335" s="2"/>
      <c r="L335" s="2"/>
      <c r="M335" s="2"/>
      <c r="N335" s="2"/>
      <c r="O335" s="2"/>
    </row>
    <row r="336" spans="8:15" x14ac:dyDescent="0.2">
      <c r="H336" s="2"/>
      <c r="I336" s="2"/>
      <c r="J336" s="2"/>
      <c r="K336" s="2"/>
      <c r="L336" s="2"/>
      <c r="M336" s="2"/>
      <c r="N336" s="2"/>
      <c r="O336" s="2"/>
    </row>
    <row r="337" spans="8:15" x14ac:dyDescent="0.2">
      <c r="H337" s="2"/>
      <c r="I337" s="2"/>
      <c r="J337" s="2"/>
      <c r="K337" s="2"/>
      <c r="L337" s="2"/>
      <c r="M337" s="2"/>
      <c r="N337" s="2"/>
      <c r="O337" s="2"/>
    </row>
    <row r="338" spans="8:15" x14ac:dyDescent="0.2">
      <c r="H338" s="2"/>
      <c r="I338" s="2"/>
      <c r="J338" s="2"/>
      <c r="K338" s="2"/>
      <c r="L338" s="2"/>
      <c r="M338" s="2"/>
      <c r="N338" s="2"/>
      <c r="O338" s="2"/>
    </row>
    <row r="339" spans="8:15" x14ac:dyDescent="0.2">
      <c r="H339" s="2"/>
      <c r="I339" s="2"/>
      <c r="J339" s="2"/>
      <c r="K339" s="2"/>
      <c r="L339" s="2"/>
      <c r="M339" s="2"/>
      <c r="N339" s="2"/>
      <c r="O339" s="2"/>
    </row>
    <row r="340" spans="8:15" x14ac:dyDescent="0.2">
      <c r="H340" s="2"/>
      <c r="I340" s="2"/>
      <c r="J340" s="2"/>
      <c r="K340" s="2"/>
      <c r="L340" s="2"/>
      <c r="M340" s="2"/>
      <c r="N340" s="2"/>
      <c r="O340" s="2"/>
    </row>
    <row r="341" spans="8:15" x14ac:dyDescent="0.2">
      <c r="H341" s="2"/>
      <c r="I341" s="2"/>
      <c r="J341" s="2"/>
      <c r="K341" s="2"/>
      <c r="L341" s="2"/>
      <c r="M341" s="2"/>
      <c r="N341" s="2"/>
      <c r="O341" s="2"/>
    </row>
    <row r="342" spans="8:15" x14ac:dyDescent="0.2">
      <c r="H342" s="2"/>
      <c r="I342" s="2"/>
      <c r="J342" s="2"/>
      <c r="K342" s="2"/>
      <c r="L342" s="2"/>
      <c r="M342" s="2"/>
      <c r="N342" s="2"/>
      <c r="O342" s="2"/>
    </row>
    <row r="343" spans="8:15" x14ac:dyDescent="0.2">
      <c r="H343" s="2"/>
      <c r="I343" s="2"/>
      <c r="J343" s="2"/>
      <c r="K343" s="2"/>
      <c r="L343" s="2"/>
      <c r="M343" s="2"/>
      <c r="N343" s="2"/>
      <c r="O343" s="2"/>
    </row>
    <row r="344" spans="8:15" x14ac:dyDescent="0.2">
      <c r="H344" s="2"/>
      <c r="I344" s="2"/>
      <c r="J344" s="2"/>
      <c r="K344" s="2"/>
      <c r="L344" s="2"/>
      <c r="M344" s="2"/>
      <c r="N344" s="2"/>
      <c r="O344" s="2"/>
    </row>
    <row r="345" spans="8:15" x14ac:dyDescent="0.2">
      <c r="H345" s="2"/>
      <c r="I345" s="2"/>
      <c r="J345" s="2"/>
      <c r="K345" s="2"/>
      <c r="L345" s="2"/>
      <c r="M345" s="2"/>
      <c r="N345" s="2"/>
      <c r="O345" s="2"/>
    </row>
    <row r="346" spans="8:15" x14ac:dyDescent="0.2">
      <c r="H346" s="2"/>
      <c r="I346" s="2"/>
      <c r="J346" s="2"/>
      <c r="K346" s="2"/>
      <c r="L346" s="2"/>
      <c r="M346" s="2"/>
      <c r="N346" s="2"/>
      <c r="O346" s="2"/>
    </row>
    <row r="347" spans="8:15" x14ac:dyDescent="0.2">
      <c r="H347" s="2"/>
      <c r="I347" s="2"/>
      <c r="J347" s="2"/>
      <c r="K347" s="2"/>
      <c r="L347" s="2"/>
      <c r="M347" s="2"/>
      <c r="N347" s="2"/>
      <c r="O347" s="2"/>
    </row>
    <row r="348" spans="8:15" x14ac:dyDescent="0.2">
      <c r="H348" s="2"/>
      <c r="I348" s="2"/>
      <c r="J348" s="2"/>
      <c r="K348" s="2"/>
      <c r="L348" s="2"/>
      <c r="M348" s="2"/>
      <c r="N348" s="2"/>
      <c r="O348" s="2"/>
    </row>
    <row r="349" spans="8:15" x14ac:dyDescent="0.2">
      <c r="H349" s="2"/>
      <c r="I349" s="2"/>
      <c r="J349" s="2"/>
      <c r="K349" s="2"/>
      <c r="L349" s="2"/>
      <c r="M349" s="2"/>
      <c r="N349" s="2"/>
      <c r="O349" s="2"/>
    </row>
    <row r="350" spans="8:15" x14ac:dyDescent="0.2">
      <c r="H350" s="2"/>
      <c r="I350" s="2"/>
      <c r="J350" s="2"/>
      <c r="K350" s="2"/>
      <c r="L350" s="2"/>
      <c r="M350" s="2"/>
      <c r="N350" s="2"/>
      <c r="O350" s="2"/>
    </row>
    <row r="351" spans="8:15" x14ac:dyDescent="0.2">
      <c r="H351" s="2"/>
      <c r="I351" s="2"/>
      <c r="J351" s="2"/>
      <c r="K351" s="2"/>
      <c r="L351" s="2"/>
      <c r="M351" s="2"/>
      <c r="N351" s="2"/>
      <c r="O351" s="2"/>
    </row>
    <row r="352" spans="8:15" x14ac:dyDescent="0.2">
      <c r="H352" s="2"/>
      <c r="I352" s="2"/>
      <c r="J352" s="2"/>
      <c r="K352" s="2"/>
      <c r="L352" s="2"/>
      <c r="M352" s="2"/>
      <c r="N352" s="2"/>
      <c r="O352" s="2"/>
    </row>
    <row r="353" spans="8:15" x14ac:dyDescent="0.2">
      <c r="H353" s="2"/>
      <c r="I353" s="2"/>
      <c r="J353" s="2"/>
      <c r="K353" s="2"/>
      <c r="L353" s="2"/>
      <c r="M353" s="2"/>
      <c r="N353" s="2"/>
      <c r="O353" s="2"/>
    </row>
    <row r="354" spans="8:15" x14ac:dyDescent="0.2">
      <c r="H354" s="2"/>
      <c r="I354" s="2"/>
      <c r="J354" s="2"/>
      <c r="K354" s="2"/>
      <c r="L354" s="2"/>
      <c r="M354" s="2"/>
      <c r="N354" s="2"/>
      <c r="O354" s="2"/>
    </row>
    <row r="355" spans="8:15" x14ac:dyDescent="0.2">
      <c r="H355" s="2"/>
      <c r="I355" s="2"/>
      <c r="J355" s="2"/>
      <c r="K355" s="2"/>
      <c r="L355" s="2"/>
      <c r="M355" s="2"/>
      <c r="N355" s="2"/>
      <c r="O355" s="2"/>
    </row>
    <row r="356" spans="8:15" x14ac:dyDescent="0.2">
      <c r="H356" s="2"/>
      <c r="I356" s="2"/>
      <c r="J356" s="2"/>
      <c r="K356" s="2"/>
      <c r="L356" s="2"/>
      <c r="M356" s="2"/>
      <c r="N356" s="2"/>
      <c r="O356" s="2"/>
    </row>
    <row r="357" spans="8:15" x14ac:dyDescent="0.2">
      <c r="H357" s="2"/>
      <c r="I357" s="2"/>
      <c r="J357" s="2"/>
      <c r="K357" s="2"/>
      <c r="L357" s="2"/>
      <c r="M357" s="2"/>
      <c r="N357" s="2"/>
      <c r="O357" s="2"/>
    </row>
    <row r="358" spans="8:15" x14ac:dyDescent="0.2">
      <c r="H358" s="2"/>
      <c r="I358" s="2"/>
      <c r="J358" s="2"/>
      <c r="K358" s="2"/>
      <c r="L358" s="2"/>
      <c r="M358" s="2"/>
      <c r="N358" s="2"/>
      <c r="O358" s="2"/>
    </row>
    <row r="359" spans="8:15" x14ac:dyDescent="0.2">
      <c r="H359" s="2"/>
      <c r="I359" s="2"/>
      <c r="J359" s="2"/>
      <c r="K359" s="2"/>
      <c r="L359" s="2"/>
      <c r="M359" s="2"/>
      <c r="N359" s="2"/>
      <c r="O359" s="2"/>
    </row>
    <row r="360" spans="8:15" x14ac:dyDescent="0.2">
      <c r="H360" s="2"/>
      <c r="I360" s="2"/>
      <c r="J360" s="2"/>
      <c r="K360" s="2"/>
      <c r="L360" s="2"/>
      <c r="M360" s="2"/>
      <c r="N360" s="2"/>
      <c r="O360" s="2"/>
    </row>
    <row r="361" spans="8:15" x14ac:dyDescent="0.2">
      <c r="H361" s="2"/>
      <c r="I361" s="2"/>
      <c r="J361" s="2"/>
      <c r="K361" s="2"/>
      <c r="L361" s="2"/>
      <c r="M361" s="2"/>
      <c r="N361" s="2"/>
      <c r="O361" s="2"/>
    </row>
    <row r="362" spans="8:15" x14ac:dyDescent="0.2">
      <c r="H362" s="2"/>
      <c r="I362" s="2"/>
      <c r="J362" s="2"/>
      <c r="K362" s="2"/>
      <c r="L362" s="2"/>
      <c r="M362" s="2"/>
      <c r="N362" s="2"/>
      <c r="O362" s="2"/>
    </row>
    <row r="363" spans="8:15" x14ac:dyDescent="0.2">
      <c r="H363" s="2"/>
      <c r="I363" s="2"/>
      <c r="J363" s="2"/>
      <c r="K363" s="2"/>
      <c r="L363" s="2"/>
      <c r="M363" s="2"/>
      <c r="N363" s="2"/>
      <c r="O363" s="2"/>
    </row>
    <row r="364" spans="8:15" x14ac:dyDescent="0.2">
      <c r="H364" s="2"/>
      <c r="I364" s="2"/>
      <c r="J364" s="2"/>
      <c r="K364" s="2"/>
      <c r="L364" s="2"/>
      <c r="M364" s="2"/>
      <c r="N364" s="2"/>
      <c r="O364" s="2"/>
    </row>
    <row r="365" spans="8:15" x14ac:dyDescent="0.2">
      <c r="H365" s="2"/>
      <c r="I365" s="2"/>
      <c r="J365" s="2"/>
      <c r="K365" s="2"/>
      <c r="L365" s="2"/>
      <c r="M365" s="2"/>
      <c r="N365" s="2"/>
      <c r="O365" s="2"/>
    </row>
    <row r="366" spans="8:15" x14ac:dyDescent="0.2">
      <c r="H366" s="2"/>
      <c r="I366" s="2"/>
      <c r="J366" s="2"/>
      <c r="K366" s="2"/>
      <c r="L366" s="2"/>
      <c r="M366" s="2"/>
      <c r="N366" s="2"/>
      <c r="O366" s="2"/>
    </row>
    <row r="367" spans="8:15" x14ac:dyDescent="0.2">
      <c r="H367" s="2"/>
      <c r="I367" s="2"/>
      <c r="J367" s="2"/>
      <c r="K367" s="2"/>
      <c r="L367" s="2"/>
      <c r="M367" s="2"/>
      <c r="N367" s="2"/>
      <c r="O367" s="2"/>
    </row>
    <row r="368" spans="8:15" x14ac:dyDescent="0.2">
      <c r="H368" s="2"/>
      <c r="I368" s="2"/>
      <c r="J368" s="2"/>
      <c r="K368" s="2"/>
      <c r="L368" s="2"/>
      <c r="M368" s="2"/>
      <c r="N368" s="2"/>
      <c r="O368" s="2"/>
    </row>
    <row r="369" spans="8:15" x14ac:dyDescent="0.2">
      <c r="H369" s="2"/>
      <c r="I369" s="2"/>
      <c r="J369" s="2"/>
      <c r="K369" s="2"/>
      <c r="L369" s="2"/>
      <c r="M369" s="2"/>
      <c r="N369" s="2"/>
      <c r="O369" s="2"/>
    </row>
    <row r="370" spans="8:15" x14ac:dyDescent="0.2">
      <c r="H370" s="2"/>
      <c r="I370" s="2"/>
      <c r="J370" s="2"/>
      <c r="K370" s="2"/>
      <c r="L370" s="2"/>
      <c r="M370" s="2"/>
      <c r="N370" s="2"/>
      <c r="O370" s="2"/>
    </row>
    <row r="371" spans="8:15" x14ac:dyDescent="0.2">
      <c r="H371" s="2"/>
      <c r="I371" s="2"/>
      <c r="J371" s="2"/>
      <c r="K371" s="2"/>
      <c r="L371" s="2"/>
      <c r="M371" s="2"/>
      <c r="N371" s="2"/>
      <c r="O371" s="2"/>
    </row>
    <row r="372" spans="8:15" x14ac:dyDescent="0.2">
      <c r="H372" s="2"/>
      <c r="I372" s="2"/>
      <c r="J372" s="2"/>
      <c r="K372" s="2"/>
      <c r="L372" s="2"/>
      <c r="M372" s="2"/>
      <c r="N372" s="2"/>
      <c r="O372" s="2"/>
    </row>
    <row r="373" spans="8:15" x14ac:dyDescent="0.2">
      <c r="H373" s="2"/>
      <c r="I373" s="2"/>
      <c r="J373" s="2"/>
      <c r="K373" s="2"/>
      <c r="L373" s="2"/>
      <c r="M373" s="2"/>
      <c r="N373" s="2"/>
      <c r="O373" s="2"/>
    </row>
    <row r="374" spans="8:15" x14ac:dyDescent="0.2">
      <c r="H374" s="2"/>
      <c r="I374" s="2"/>
      <c r="J374" s="2"/>
      <c r="K374" s="2"/>
      <c r="L374" s="2"/>
      <c r="M374" s="2"/>
      <c r="N374" s="2"/>
      <c r="O374" s="2"/>
    </row>
    <row r="375" spans="8:15" x14ac:dyDescent="0.2">
      <c r="H375" s="2"/>
      <c r="I375" s="2"/>
      <c r="J375" s="2"/>
      <c r="K375" s="2"/>
      <c r="L375" s="2"/>
      <c r="M375" s="2"/>
      <c r="N375" s="2"/>
      <c r="O375" s="2"/>
    </row>
    <row r="376" spans="8:15" x14ac:dyDescent="0.2">
      <c r="H376" s="2"/>
      <c r="I376" s="2"/>
      <c r="J376" s="2"/>
      <c r="K376" s="2"/>
      <c r="L376" s="2"/>
      <c r="M376" s="2"/>
      <c r="N376" s="2"/>
      <c r="O376" s="2"/>
    </row>
    <row r="377" spans="8:15" x14ac:dyDescent="0.2">
      <c r="H377" s="2"/>
      <c r="I377" s="2"/>
      <c r="J377" s="2"/>
      <c r="K377" s="2"/>
      <c r="L377" s="2"/>
      <c r="M377" s="2"/>
      <c r="N377" s="2"/>
      <c r="O377" s="2"/>
    </row>
    <row r="378" spans="8:15" x14ac:dyDescent="0.2">
      <c r="H378" s="2"/>
      <c r="I378" s="2"/>
      <c r="J378" s="2"/>
      <c r="K378" s="2"/>
      <c r="L378" s="2"/>
      <c r="M378" s="2"/>
      <c r="N378" s="2"/>
      <c r="O378" s="2"/>
    </row>
    <row r="379" spans="8:15" x14ac:dyDescent="0.2">
      <c r="H379" s="2"/>
      <c r="I379" s="2"/>
      <c r="J379" s="2"/>
      <c r="K379" s="2"/>
      <c r="L379" s="2"/>
      <c r="M379" s="2"/>
      <c r="N379" s="2"/>
      <c r="O379" s="2"/>
    </row>
    <row r="380" spans="8:15" x14ac:dyDescent="0.2">
      <c r="H380" s="2"/>
      <c r="I380" s="2"/>
      <c r="J380" s="2"/>
      <c r="K380" s="2"/>
      <c r="L380" s="2"/>
      <c r="M380" s="2"/>
      <c r="N380" s="2"/>
      <c r="O380" s="2"/>
    </row>
    <row r="381" spans="8:15" x14ac:dyDescent="0.2">
      <c r="H381" s="2"/>
      <c r="I381" s="2"/>
      <c r="J381" s="2"/>
      <c r="K381" s="2"/>
      <c r="L381" s="2"/>
      <c r="M381" s="2"/>
      <c r="N381" s="2"/>
      <c r="O381" s="2"/>
    </row>
    <row r="382" spans="8:15" x14ac:dyDescent="0.2">
      <c r="H382" s="2"/>
      <c r="I382" s="2"/>
      <c r="J382" s="2"/>
      <c r="K382" s="2"/>
      <c r="L382" s="2"/>
      <c r="M382" s="2"/>
      <c r="N382" s="2"/>
      <c r="O382" s="2"/>
    </row>
    <row r="383" spans="8:15" x14ac:dyDescent="0.2">
      <c r="H383" s="2"/>
      <c r="I383" s="2"/>
      <c r="J383" s="2"/>
      <c r="K383" s="2"/>
      <c r="L383" s="2"/>
      <c r="M383" s="2"/>
      <c r="N383" s="2"/>
      <c r="O383" s="2"/>
    </row>
    <row r="384" spans="8:15" x14ac:dyDescent="0.2">
      <c r="H384" s="2"/>
      <c r="I384" s="2"/>
      <c r="J384" s="2"/>
      <c r="K384" s="2"/>
      <c r="L384" s="2"/>
      <c r="M384" s="2"/>
      <c r="N384" s="2"/>
      <c r="O384" s="2"/>
    </row>
    <row r="385" spans="8:15" x14ac:dyDescent="0.2">
      <c r="H385" s="2"/>
      <c r="I385" s="2"/>
      <c r="J385" s="2"/>
      <c r="K385" s="2"/>
      <c r="L385" s="2"/>
      <c r="M385" s="2"/>
      <c r="N385" s="2"/>
      <c r="O385" s="2"/>
    </row>
    <row r="386" spans="8:15" x14ac:dyDescent="0.2">
      <c r="H386" s="2"/>
      <c r="I386" s="2"/>
      <c r="J386" s="2"/>
      <c r="K386" s="2"/>
      <c r="L386" s="2"/>
      <c r="M386" s="2"/>
      <c r="N386" s="2"/>
      <c r="O386" s="2"/>
    </row>
    <row r="387" spans="8:15" x14ac:dyDescent="0.2">
      <c r="H387" s="2"/>
      <c r="I387" s="2"/>
      <c r="J387" s="2"/>
      <c r="K387" s="2"/>
      <c r="L387" s="2"/>
      <c r="M387" s="2"/>
      <c r="N387" s="2"/>
      <c r="O387" s="2"/>
    </row>
    <row r="388" spans="8:15" x14ac:dyDescent="0.2">
      <c r="H388" s="2"/>
      <c r="I388" s="2"/>
      <c r="J388" s="2"/>
      <c r="K388" s="2"/>
      <c r="L388" s="2"/>
      <c r="M388" s="2"/>
      <c r="N388" s="2"/>
      <c r="O388" s="2"/>
    </row>
    <row r="389" spans="8:15" x14ac:dyDescent="0.2">
      <c r="H389" s="2"/>
      <c r="I389" s="2"/>
      <c r="J389" s="2"/>
      <c r="K389" s="2"/>
      <c r="L389" s="2"/>
      <c r="M389" s="2"/>
      <c r="N389" s="2"/>
      <c r="O389" s="2"/>
    </row>
    <row r="390" spans="8:15" x14ac:dyDescent="0.2">
      <c r="H390" s="2"/>
      <c r="I390" s="2"/>
      <c r="J390" s="2"/>
      <c r="K390" s="2"/>
      <c r="L390" s="2"/>
      <c r="M390" s="2"/>
      <c r="N390" s="2"/>
      <c r="O390" s="2"/>
    </row>
    <row r="391" spans="8:15" x14ac:dyDescent="0.2">
      <c r="H391" s="2"/>
      <c r="I391" s="2"/>
      <c r="J391" s="2"/>
      <c r="K391" s="2"/>
      <c r="L391" s="2"/>
      <c r="M391" s="2"/>
      <c r="N391" s="2"/>
      <c r="O391" s="2"/>
    </row>
    <row r="392" spans="8:15" x14ac:dyDescent="0.2">
      <c r="H392" s="2"/>
      <c r="I392" s="2"/>
      <c r="J392" s="2"/>
      <c r="K392" s="2"/>
      <c r="L392" s="2"/>
      <c r="M392" s="2"/>
      <c r="N392" s="2"/>
      <c r="O392" s="2"/>
    </row>
    <row r="393" spans="8:15" x14ac:dyDescent="0.2">
      <c r="H393" s="2"/>
      <c r="I393" s="2"/>
      <c r="J393" s="2"/>
      <c r="K393" s="2"/>
      <c r="L393" s="2"/>
      <c r="M393" s="2"/>
      <c r="N393" s="2"/>
      <c r="O393" s="2"/>
    </row>
    <row r="394" spans="8:15" x14ac:dyDescent="0.2">
      <c r="H394" s="2"/>
      <c r="I394" s="2"/>
      <c r="J394" s="2"/>
      <c r="K394" s="2"/>
      <c r="L394" s="2"/>
      <c r="M394" s="2"/>
      <c r="N394" s="2"/>
      <c r="O394" s="2"/>
    </row>
    <row r="395" spans="8:15" x14ac:dyDescent="0.2">
      <c r="H395" s="2"/>
      <c r="I395" s="2"/>
      <c r="J395" s="2"/>
      <c r="K395" s="2"/>
      <c r="L395" s="2"/>
      <c r="M395" s="2"/>
      <c r="N395" s="2"/>
      <c r="O395" s="2"/>
    </row>
    <row r="396" spans="8:15" x14ac:dyDescent="0.2">
      <c r="H396" s="2"/>
      <c r="I396" s="2"/>
      <c r="J396" s="2"/>
      <c r="K396" s="2"/>
      <c r="L396" s="2"/>
      <c r="M396" s="2"/>
      <c r="N396" s="2"/>
      <c r="O396" s="2"/>
    </row>
    <row r="397" spans="8:15" x14ac:dyDescent="0.2">
      <c r="H397" s="2"/>
      <c r="I397" s="2"/>
      <c r="J397" s="2"/>
      <c r="K397" s="2"/>
      <c r="L397" s="2"/>
      <c r="M397" s="2"/>
      <c r="N397" s="2"/>
      <c r="O397" s="2"/>
    </row>
    <row r="398" spans="8:15" x14ac:dyDescent="0.2">
      <c r="H398" s="2"/>
      <c r="I398" s="2"/>
      <c r="J398" s="2"/>
      <c r="K398" s="2"/>
      <c r="L398" s="2"/>
      <c r="M398" s="2"/>
      <c r="N398" s="2"/>
      <c r="O398" s="2"/>
    </row>
    <row r="399" spans="8:15" x14ac:dyDescent="0.2">
      <c r="H399" s="2"/>
      <c r="I399" s="2"/>
      <c r="J399" s="2"/>
      <c r="K399" s="2"/>
      <c r="L399" s="2"/>
      <c r="M399" s="2"/>
      <c r="N399" s="2"/>
      <c r="O399" s="2"/>
    </row>
    <row r="400" spans="8:15" x14ac:dyDescent="0.2">
      <c r="H400" s="2"/>
      <c r="I400" s="2"/>
      <c r="J400" s="2"/>
      <c r="K400" s="2"/>
      <c r="L400" s="2"/>
      <c r="M400" s="2"/>
      <c r="N400" s="2"/>
      <c r="O400" s="2"/>
    </row>
    <row r="401" spans="8:15" x14ac:dyDescent="0.2">
      <c r="H401" s="2"/>
      <c r="I401" s="2"/>
      <c r="J401" s="2"/>
      <c r="K401" s="2"/>
      <c r="L401" s="2"/>
      <c r="M401" s="2"/>
      <c r="N401" s="2"/>
      <c r="O401" s="2"/>
    </row>
    <row r="402" spans="8:15" x14ac:dyDescent="0.2">
      <c r="H402" s="2"/>
      <c r="I402" s="2"/>
      <c r="J402" s="2"/>
      <c r="K402" s="2"/>
      <c r="L402" s="2"/>
      <c r="M402" s="2"/>
      <c r="N402" s="2"/>
      <c r="O402" s="2"/>
    </row>
    <row r="403" spans="8:15" x14ac:dyDescent="0.2">
      <c r="H403" s="2"/>
      <c r="I403" s="2"/>
      <c r="J403" s="2"/>
      <c r="K403" s="2"/>
      <c r="L403" s="2"/>
      <c r="M403" s="2"/>
      <c r="N403" s="2"/>
      <c r="O403" s="2"/>
    </row>
    <row r="404" spans="8:15" x14ac:dyDescent="0.2">
      <c r="H404" s="2"/>
      <c r="I404" s="2"/>
      <c r="J404" s="2"/>
      <c r="K404" s="2"/>
      <c r="L404" s="2"/>
      <c r="M404" s="2"/>
      <c r="N404" s="2"/>
      <c r="O404" s="2"/>
    </row>
    <row r="405" spans="8:15" x14ac:dyDescent="0.2">
      <c r="H405" s="2"/>
      <c r="I405" s="2"/>
      <c r="J405" s="2"/>
      <c r="K405" s="2"/>
      <c r="L405" s="2"/>
      <c r="M405" s="2"/>
      <c r="N405" s="2"/>
      <c r="O405" s="2"/>
    </row>
    <row r="406" spans="8:15" x14ac:dyDescent="0.2">
      <c r="H406" s="2"/>
      <c r="I406" s="2"/>
      <c r="J406" s="2"/>
      <c r="K406" s="2"/>
      <c r="L406" s="2"/>
      <c r="M406" s="2"/>
      <c r="N406" s="2"/>
      <c r="O406" s="2"/>
    </row>
    <row r="407" spans="8:15" x14ac:dyDescent="0.2">
      <c r="H407" s="2"/>
      <c r="I407" s="2"/>
      <c r="J407" s="2"/>
      <c r="K407" s="13"/>
      <c r="L407" s="2"/>
      <c r="M407" s="2"/>
      <c r="N407" s="2"/>
      <c r="O407" s="2"/>
    </row>
    <row r="408" spans="8:15" x14ac:dyDescent="0.2">
      <c r="H408" s="2"/>
      <c r="I408" s="2"/>
      <c r="J408" s="2"/>
      <c r="K408" s="2"/>
      <c r="L408" s="2"/>
      <c r="M408" s="2"/>
      <c r="N408" s="2"/>
      <c r="O408" s="2"/>
    </row>
    <row r="409" spans="8:15" x14ac:dyDescent="0.2">
      <c r="H409" s="2"/>
      <c r="I409" s="2"/>
      <c r="J409" s="2"/>
      <c r="K409" s="2"/>
      <c r="L409" s="2"/>
      <c r="M409" s="2"/>
      <c r="N409" s="2"/>
      <c r="O409" s="2"/>
    </row>
    <row r="410" spans="8:15" x14ac:dyDescent="0.2">
      <c r="H410" s="2"/>
      <c r="I410" s="2"/>
      <c r="J410" s="2"/>
      <c r="K410" s="2"/>
      <c r="L410" s="2"/>
      <c r="M410" s="2"/>
      <c r="N410" s="2"/>
      <c r="O410" s="2"/>
    </row>
    <row r="411" spans="8:15" x14ac:dyDescent="0.2">
      <c r="H411" s="2"/>
      <c r="I411" s="2"/>
      <c r="J411" s="2"/>
      <c r="K411" s="2"/>
      <c r="L411" s="2"/>
      <c r="M411" s="2"/>
      <c r="N411" s="2"/>
      <c r="O411" s="2"/>
    </row>
    <row r="412" spans="8:15" x14ac:dyDescent="0.2">
      <c r="H412" s="2"/>
      <c r="I412" s="2"/>
      <c r="J412" s="2"/>
      <c r="K412" s="2"/>
      <c r="L412" s="2"/>
      <c r="M412" s="2"/>
      <c r="N412" s="2"/>
      <c r="O412" s="2"/>
    </row>
    <row r="413" spans="8:15" x14ac:dyDescent="0.2">
      <c r="H413" s="2"/>
      <c r="I413" s="2"/>
      <c r="J413" s="2"/>
      <c r="K413" s="2"/>
      <c r="L413" s="2"/>
      <c r="M413" s="2"/>
      <c r="N413" s="2"/>
      <c r="O413" s="2"/>
    </row>
    <row r="414" spans="8:15" x14ac:dyDescent="0.2">
      <c r="H414" s="2"/>
      <c r="I414" s="2"/>
      <c r="J414" s="2"/>
      <c r="K414" s="2"/>
      <c r="L414" s="2"/>
      <c r="M414" s="2"/>
      <c r="N414" s="2"/>
      <c r="O414" s="2"/>
    </row>
    <row r="415" spans="8:15" x14ac:dyDescent="0.2">
      <c r="H415" s="2"/>
      <c r="I415" s="2"/>
      <c r="J415" s="2"/>
      <c r="K415" s="2"/>
      <c r="L415" s="2"/>
      <c r="M415" s="2"/>
      <c r="N415" s="2"/>
      <c r="O415" s="2"/>
    </row>
    <row r="416" spans="8:15" x14ac:dyDescent="0.2">
      <c r="H416" s="2"/>
      <c r="I416" s="2"/>
      <c r="J416" s="2"/>
      <c r="K416" s="2"/>
      <c r="L416" s="2"/>
      <c r="M416" s="2"/>
      <c r="N416" s="2"/>
      <c r="O416" s="2"/>
    </row>
    <row r="417" spans="8:15" x14ac:dyDescent="0.2">
      <c r="H417" s="2"/>
      <c r="I417" s="2"/>
      <c r="J417" s="2"/>
      <c r="K417" s="2"/>
      <c r="L417" s="2"/>
      <c r="M417" s="2"/>
      <c r="N417" s="2"/>
      <c r="O417" s="2"/>
    </row>
    <row r="418" spans="8:15" x14ac:dyDescent="0.2">
      <c r="H418" s="2"/>
      <c r="I418" s="2"/>
      <c r="J418" s="2"/>
      <c r="K418" s="2"/>
      <c r="L418" s="2"/>
      <c r="M418" s="2"/>
      <c r="N418" s="2"/>
      <c r="O418" s="2"/>
    </row>
    <row r="419" spans="8:15" x14ac:dyDescent="0.2">
      <c r="H419" s="2"/>
      <c r="I419" s="2"/>
      <c r="J419" s="2"/>
      <c r="K419" s="2"/>
      <c r="L419" s="2"/>
      <c r="M419" s="2"/>
      <c r="N419" s="2"/>
      <c r="O419" s="2"/>
    </row>
    <row r="420" spans="8:15" x14ac:dyDescent="0.2">
      <c r="H420" s="2"/>
      <c r="I420" s="2"/>
      <c r="J420" s="2"/>
      <c r="K420" s="2"/>
      <c r="L420" s="2"/>
      <c r="M420" s="2"/>
      <c r="N420" s="2"/>
      <c r="O420" s="2"/>
    </row>
    <row r="421" spans="8:15" x14ac:dyDescent="0.2">
      <c r="H421" s="2"/>
      <c r="I421" s="2"/>
      <c r="J421" s="2"/>
      <c r="K421" s="2"/>
      <c r="L421" s="2"/>
      <c r="M421" s="2"/>
      <c r="N421" s="2"/>
      <c r="O421" s="2"/>
    </row>
    <row r="422" spans="8:15" x14ac:dyDescent="0.2">
      <c r="H422" s="2"/>
      <c r="I422" s="2"/>
      <c r="J422" s="2"/>
      <c r="K422" s="2"/>
      <c r="L422" s="2"/>
      <c r="M422" s="2"/>
      <c r="N422" s="2"/>
      <c r="O422" s="2"/>
    </row>
    <row r="423" spans="8:15" x14ac:dyDescent="0.2">
      <c r="H423" s="2"/>
      <c r="I423" s="2"/>
      <c r="J423" s="2"/>
      <c r="K423" s="2"/>
      <c r="L423" s="2"/>
      <c r="M423" s="2"/>
      <c r="N423" s="2"/>
      <c r="O423" s="2"/>
    </row>
    <row r="424" spans="8:15" x14ac:dyDescent="0.2">
      <c r="H424" s="2"/>
      <c r="I424" s="2"/>
      <c r="J424" s="2"/>
      <c r="K424" s="2"/>
      <c r="L424" s="2"/>
      <c r="M424" s="2"/>
      <c r="N424" s="2"/>
      <c r="O424" s="2"/>
    </row>
    <row r="425" spans="8:15" x14ac:dyDescent="0.2">
      <c r="H425" s="2"/>
      <c r="I425" s="2"/>
      <c r="J425" s="2"/>
      <c r="K425" s="2"/>
      <c r="L425" s="2"/>
      <c r="M425" s="2"/>
      <c r="N425" s="2"/>
      <c r="O425" s="2"/>
    </row>
    <row r="426" spans="8:15" x14ac:dyDescent="0.2">
      <c r="H426" s="2"/>
      <c r="I426" s="2"/>
      <c r="J426" s="2"/>
      <c r="K426" s="2"/>
      <c r="L426" s="2"/>
      <c r="M426" s="2"/>
      <c r="N426" s="2"/>
      <c r="O426" s="2"/>
    </row>
    <row r="427" spans="8:15" x14ac:dyDescent="0.2">
      <c r="H427" s="2"/>
      <c r="I427" s="2"/>
      <c r="J427" s="2"/>
      <c r="K427" s="2"/>
      <c r="L427" s="2"/>
      <c r="M427" s="2"/>
      <c r="N427" s="2"/>
      <c r="O427" s="2"/>
    </row>
    <row r="428" spans="8:15" x14ac:dyDescent="0.2">
      <c r="H428" s="2"/>
      <c r="I428" s="2"/>
      <c r="J428" s="2"/>
      <c r="K428" s="2"/>
      <c r="L428" s="2"/>
      <c r="M428" s="2"/>
      <c r="N428" s="2"/>
      <c r="O428" s="2"/>
    </row>
    <row r="429" spans="8:15" x14ac:dyDescent="0.2">
      <c r="H429" s="2"/>
      <c r="I429" s="2"/>
      <c r="J429" s="2"/>
      <c r="K429" s="2"/>
      <c r="L429" s="2"/>
      <c r="M429" s="2"/>
      <c r="N429" s="2"/>
      <c r="O429" s="2"/>
    </row>
    <row r="430" spans="8:15" x14ac:dyDescent="0.2">
      <c r="H430" s="2"/>
      <c r="I430" s="2"/>
      <c r="J430" s="2"/>
      <c r="K430" s="2"/>
      <c r="L430" s="2"/>
      <c r="M430" s="2"/>
      <c r="N430" s="2"/>
      <c r="O430" s="2"/>
    </row>
    <row r="431" spans="8:15" x14ac:dyDescent="0.2">
      <c r="H431" s="2"/>
      <c r="I431" s="2"/>
      <c r="J431" s="2"/>
      <c r="K431" s="2"/>
      <c r="L431" s="2"/>
      <c r="M431" s="2"/>
      <c r="N431" s="2"/>
      <c r="O431" s="2"/>
    </row>
    <row r="432" spans="8:15" x14ac:dyDescent="0.2">
      <c r="H432" s="2"/>
      <c r="I432" s="2"/>
      <c r="J432" s="2"/>
      <c r="K432" s="2"/>
      <c r="L432" s="2"/>
      <c r="M432" s="2"/>
      <c r="N432" s="2"/>
      <c r="O432" s="2"/>
    </row>
    <row r="433" spans="8:15" x14ac:dyDescent="0.2">
      <c r="H433" s="2"/>
      <c r="I433" s="2"/>
      <c r="J433" s="2"/>
      <c r="K433" s="2"/>
      <c r="L433" s="2"/>
      <c r="M433" s="2"/>
      <c r="N433" s="2"/>
      <c r="O433" s="2"/>
    </row>
    <row r="434" spans="8:15" x14ac:dyDescent="0.2">
      <c r="H434" s="2"/>
      <c r="I434" s="2"/>
      <c r="J434" s="2"/>
      <c r="K434" s="2"/>
      <c r="L434" s="2"/>
      <c r="M434" s="2"/>
      <c r="N434" s="2"/>
      <c r="O434" s="2"/>
    </row>
    <row r="435" spans="8:15" x14ac:dyDescent="0.2">
      <c r="H435" s="2"/>
      <c r="I435" s="2"/>
      <c r="J435" s="2"/>
      <c r="K435" s="2"/>
      <c r="L435" s="2"/>
      <c r="M435" s="2"/>
      <c r="N435" s="2"/>
      <c r="O435" s="2"/>
    </row>
    <row r="436" spans="8:15" x14ac:dyDescent="0.2">
      <c r="H436" s="2"/>
      <c r="I436" s="2"/>
      <c r="J436" s="2"/>
      <c r="K436" s="2"/>
      <c r="L436" s="2"/>
      <c r="M436" s="2"/>
      <c r="N436" s="2"/>
      <c r="O436" s="2"/>
    </row>
    <row r="437" spans="8:15" x14ac:dyDescent="0.2">
      <c r="H437" s="2"/>
      <c r="I437" s="2"/>
      <c r="J437" s="2"/>
      <c r="K437" s="2"/>
      <c r="L437" s="2"/>
      <c r="M437" s="2"/>
      <c r="N437" s="2"/>
      <c r="O437" s="2"/>
    </row>
    <row r="438" spans="8:15" x14ac:dyDescent="0.2">
      <c r="H438" s="2"/>
      <c r="I438" s="2"/>
      <c r="J438" s="2"/>
      <c r="K438" s="2"/>
      <c r="L438" s="2"/>
      <c r="M438" s="2"/>
      <c r="N438" s="2"/>
      <c r="O438" s="2"/>
    </row>
    <row r="439" spans="8:15" x14ac:dyDescent="0.2">
      <c r="H439" s="2"/>
      <c r="I439" s="2"/>
      <c r="J439" s="2"/>
      <c r="K439" s="2"/>
      <c r="L439" s="2"/>
      <c r="M439" s="2"/>
      <c r="N439" s="2"/>
      <c r="O439" s="2"/>
    </row>
    <row r="440" spans="8:15" x14ac:dyDescent="0.2">
      <c r="H440" s="2"/>
      <c r="I440" s="2"/>
      <c r="J440" s="2"/>
      <c r="K440" s="2"/>
      <c r="L440" s="2"/>
      <c r="M440" s="2"/>
      <c r="N440" s="2"/>
      <c r="O440" s="2"/>
    </row>
    <row r="441" spans="8:15" x14ac:dyDescent="0.2">
      <c r="H441" s="2"/>
      <c r="I441" s="2"/>
      <c r="J441" s="2"/>
      <c r="K441" s="2"/>
      <c r="L441" s="2"/>
      <c r="M441" s="2"/>
      <c r="N441" s="2"/>
      <c r="O441" s="2"/>
    </row>
    <row r="442" spans="8:15" x14ac:dyDescent="0.2">
      <c r="H442" s="2"/>
      <c r="I442" s="2"/>
      <c r="J442" s="2"/>
      <c r="K442" s="2"/>
      <c r="L442" s="2"/>
      <c r="M442" s="2"/>
      <c r="N442" s="2"/>
      <c r="O442" s="2"/>
    </row>
    <row r="443" spans="8:15" x14ac:dyDescent="0.2">
      <c r="H443" s="2"/>
      <c r="I443" s="2"/>
      <c r="J443" s="2"/>
      <c r="K443" s="2"/>
      <c r="L443" s="2"/>
      <c r="M443" s="2"/>
      <c r="N443" s="2"/>
      <c r="O443" s="2"/>
    </row>
    <row r="444" spans="8:15" x14ac:dyDescent="0.2">
      <c r="H444" s="2"/>
      <c r="I444" s="2"/>
      <c r="J444" s="2"/>
      <c r="K444" s="2"/>
      <c r="L444" s="2"/>
      <c r="M444" s="2"/>
      <c r="N444" s="2"/>
      <c r="O444" s="2"/>
    </row>
    <row r="445" spans="8:15" x14ac:dyDescent="0.2">
      <c r="H445" s="2"/>
      <c r="I445" s="2"/>
      <c r="J445" s="2"/>
      <c r="K445" s="2"/>
      <c r="L445" s="2"/>
      <c r="M445" s="2"/>
      <c r="N445" s="2"/>
      <c r="O445" s="2"/>
    </row>
    <row r="446" spans="8:15" x14ac:dyDescent="0.2">
      <c r="H446" s="2"/>
      <c r="I446" s="2"/>
      <c r="J446" s="2"/>
      <c r="K446" s="2"/>
      <c r="L446" s="2"/>
      <c r="M446" s="2"/>
      <c r="N446" s="2"/>
      <c r="O446" s="2"/>
    </row>
    <row r="447" spans="8:15" x14ac:dyDescent="0.2">
      <c r="H447" s="2"/>
      <c r="I447" s="2"/>
      <c r="J447" s="2"/>
      <c r="K447" s="2"/>
      <c r="L447" s="2"/>
      <c r="M447" s="2"/>
      <c r="N447" s="2"/>
      <c r="O447" s="2"/>
    </row>
    <row r="448" spans="8:15" x14ac:dyDescent="0.2">
      <c r="H448" s="2"/>
      <c r="I448" s="2"/>
      <c r="J448" s="2"/>
      <c r="K448" s="2"/>
      <c r="L448" s="2"/>
      <c r="M448" s="2"/>
      <c r="N448" s="2"/>
      <c r="O448" s="2"/>
    </row>
    <row r="449" spans="8:15" x14ac:dyDescent="0.2">
      <c r="H449" s="2"/>
      <c r="I449" s="2"/>
      <c r="J449" s="2"/>
      <c r="K449" s="2"/>
      <c r="L449" s="2"/>
      <c r="M449" s="2"/>
      <c r="N449" s="2"/>
      <c r="O449" s="2"/>
    </row>
    <row r="450" spans="8:15" x14ac:dyDescent="0.2">
      <c r="H450" s="2"/>
      <c r="I450" s="2"/>
      <c r="J450" s="2"/>
      <c r="K450" s="2"/>
      <c r="L450" s="2"/>
      <c r="M450" s="2"/>
      <c r="N450" s="2"/>
      <c r="O450" s="2"/>
    </row>
    <row r="451" spans="8:15" x14ac:dyDescent="0.2">
      <c r="H451" s="2"/>
      <c r="I451" s="2"/>
      <c r="J451" s="2"/>
      <c r="K451" s="2"/>
      <c r="L451" s="2"/>
      <c r="M451" s="2"/>
      <c r="N451" s="2"/>
      <c r="O451" s="2"/>
    </row>
    <row r="452" spans="8:15" x14ac:dyDescent="0.2">
      <c r="H452" s="2"/>
      <c r="I452" s="2"/>
      <c r="J452" s="2"/>
      <c r="K452" s="2"/>
      <c r="L452" s="2"/>
      <c r="M452" s="2"/>
      <c r="N452" s="2"/>
      <c r="O452" s="2"/>
    </row>
    <row r="453" spans="8:15" x14ac:dyDescent="0.2">
      <c r="H453" s="2"/>
      <c r="I453" s="2"/>
      <c r="J453" s="2"/>
      <c r="K453" s="2"/>
      <c r="L453" s="2"/>
      <c r="M453" s="2"/>
      <c r="N453" s="2"/>
      <c r="O453" s="2"/>
    </row>
    <row r="454" spans="8:15" x14ac:dyDescent="0.2">
      <c r="H454" s="2"/>
      <c r="I454" s="2"/>
      <c r="J454" s="2"/>
      <c r="K454" s="2"/>
      <c r="L454" s="2"/>
      <c r="M454" s="2"/>
      <c r="N454" s="2"/>
      <c r="O454" s="2"/>
    </row>
    <row r="455" spans="8:15" x14ac:dyDescent="0.2">
      <c r="H455" s="2"/>
      <c r="I455" s="2"/>
      <c r="J455" s="2"/>
      <c r="K455" s="2"/>
      <c r="L455" s="2"/>
      <c r="M455" s="2"/>
      <c r="N455" s="2"/>
      <c r="O455" s="2"/>
    </row>
    <row r="456" spans="8:15" x14ac:dyDescent="0.2">
      <c r="H456" s="2"/>
      <c r="I456" s="2"/>
      <c r="J456" s="2"/>
      <c r="K456" s="2"/>
      <c r="L456" s="2"/>
      <c r="M456" s="2"/>
      <c r="N456" s="2"/>
      <c r="O456" s="2"/>
    </row>
    <row r="457" spans="8:15" x14ac:dyDescent="0.2">
      <c r="H457" s="2"/>
      <c r="I457" s="2"/>
      <c r="J457" s="2"/>
      <c r="K457" s="2"/>
      <c r="L457" s="2"/>
      <c r="M457" s="2"/>
      <c r="N457" s="2"/>
      <c r="O457" s="2"/>
    </row>
    <row r="458" spans="8:15" x14ac:dyDescent="0.2">
      <c r="H458" s="2"/>
      <c r="I458" s="2"/>
      <c r="J458" s="2"/>
      <c r="K458" s="2"/>
      <c r="L458" s="2"/>
      <c r="M458" s="2"/>
      <c r="N458" s="2"/>
      <c r="O458" s="2"/>
    </row>
    <row r="459" spans="8:15" x14ac:dyDescent="0.2">
      <c r="H459" s="2"/>
      <c r="I459" s="2"/>
      <c r="J459" s="2"/>
      <c r="K459" s="2"/>
      <c r="L459" s="2"/>
      <c r="M459" s="2"/>
      <c r="N459" s="2"/>
      <c r="O459" s="2"/>
    </row>
    <row r="460" spans="8:15" x14ac:dyDescent="0.2">
      <c r="H460" s="2"/>
      <c r="I460" s="2"/>
      <c r="J460" s="2"/>
      <c r="K460" s="2"/>
      <c r="L460" s="2"/>
      <c r="M460" s="2"/>
      <c r="N460" s="2"/>
      <c r="O460" s="2"/>
    </row>
    <row r="461" spans="8:15" x14ac:dyDescent="0.2">
      <c r="H461" s="2"/>
      <c r="I461" s="2"/>
      <c r="J461" s="2"/>
      <c r="K461" s="2"/>
      <c r="L461" s="2"/>
      <c r="M461" s="2"/>
      <c r="N461" s="2"/>
      <c r="O461" s="2"/>
    </row>
    <row r="462" spans="8:15" x14ac:dyDescent="0.2">
      <c r="H462" s="2"/>
      <c r="I462" s="2"/>
      <c r="J462" s="2"/>
      <c r="K462" s="2"/>
      <c r="L462" s="2"/>
      <c r="M462" s="2"/>
      <c r="N462" s="2"/>
      <c r="O462" s="2"/>
    </row>
    <row r="463" spans="8:15" x14ac:dyDescent="0.2">
      <c r="H463" s="2"/>
      <c r="I463" s="2"/>
      <c r="J463" s="2"/>
      <c r="K463" s="2"/>
      <c r="L463" s="2"/>
      <c r="M463" s="2"/>
      <c r="N463" s="2"/>
      <c r="O463" s="2"/>
    </row>
    <row r="464" spans="8:15" x14ac:dyDescent="0.2">
      <c r="H464" s="2"/>
      <c r="I464" s="2"/>
      <c r="J464" s="2"/>
      <c r="K464" s="2"/>
      <c r="L464" s="2"/>
      <c r="M464" s="2"/>
      <c r="N464" s="2"/>
      <c r="O464" s="2"/>
    </row>
    <row r="465" spans="8:15" x14ac:dyDescent="0.2">
      <c r="H465" s="2"/>
      <c r="I465" s="2"/>
      <c r="J465" s="2"/>
      <c r="K465" s="2"/>
      <c r="L465" s="2"/>
      <c r="M465" s="2"/>
      <c r="N465" s="2"/>
      <c r="O465" s="2"/>
    </row>
    <row r="466" spans="8:15" x14ac:dyDescent="0.2">
      <c r="H466" s="2"/>
      <c r="I466" s="2"/>
      <c r="J466" s="2"/>
      <c r="K466" s="2"/>
      <c r="L466" s="2"/>
      <c r="M466" s="2"/>
      <c r="N466" s="2"/>
      <c r="O466" s="2"/>
    </row>
    <row r="467" spans="8:15" x14ac:dyDescent="0.2">
      <c r="H467" s="2"/>
      <c r="I467" s="2"/>
      <c r="J467" s="2"/>
      <c r="K467" s="2"/>
      <c r="L467" s="2"/>
      <c r="M467" s="2"/>
      <c r="N467" s="2"/>
      <c r="O467" s="2"/>
    </row>
    <row r="468" spans="8:15" x14ac:dyDescent="0.2">
      <c r="H468" s="2"/>
      <c r="I468" s="2"/>
      <c r="J468" s="2"/>
      <c r="K468" s="2"/>
      <c r="L468" s="2"/>
      <c r="M468" s="2"/>
      <c r="N468" s="2"/>
      <c r="O468" s="2"/>
    </row>
    <row r="469" spans="8:15" x14ac:dyDescent="0.2">
      <c r="H469" s="2"/>
      <c r="I469" s="2"/>
      <c r="J469" s="2"/>
      <c r="K469" s="2"/>
      <c r="L469" s="2"/>
      <c r="M469" s="2"/>
      <c r="N469" s="2"/>
      <c r="O469" s="2"/>
    </row>
    <row r="470" spans="8:15" x14ac:dyDescent="0.2">
      <c r="H470" s="2"/>
      <c r="I470" s="2"/>
      <c r="J470" s="2"/>
      <c r="K470" s="2"/>
      <c r="L470" s="2"/>
      <c r="M470" s="2"/>
      <c r="N470" s="2"/>
      <c r="O470" s="2"/>
    </row>
    <row r="471" spans="8:15" x14ac:dyDescent="0.2">
      <c r="H471" s="2"/>
      <c r="I471" s="2"/>
      <c r="J471" s="2"/>
      <c r="K471" s="2"/>
      <c r="L471" s="2"/>
      <c r="M471" s="2"/>
      <c r="N471" s="2"/>
      <c r="O471" s="2"/>
    </row>
    <row r="472" spans="8:15" x14ac:dyDescent="0.2">
      <c r="H472" s="2"/>
      <c r="I472" s="2"/>
      <c r="J472" s="2"/>
      <c r="K472" s="2"/>
      <c r="L472" s="2"/>
      <c r="M472" s="2"/>
      <c r="N472" s="2"/>
      <c r="O472" s="2"/>
    </row>
    <row r="473" spans="8:15" x14ac:dyDescent="0.2">
      <c r="H473" s="2"/>
      <c r="I473" s="2"/>
      <c r="J473" s="2"/>
      <c r="K473" s="2"/>
      <c r="L473" s="2"/>
      <c r="M473" s="2"/>
      <c r="N473" s="2"/>
      <c r="O473" s="2"/>
    </row>
    <row r="474" spans="8:15" x14ac:dyDescent="0.2">
      <c r="H474" s="2"/>
      <c r="I474" s="2"/>
      <c r="J474" s="2"/>
      <c r="K474" s="2"/>
      <c r="L474" s="2"/>
      <c r="M474" s="2"/>
      <c r="N474" s="2"/>
      <c r="O474" s="2"/>
    </row>
    <row r="475" spans="8:15" x14ac:dyDescent="0.2">
      <c r="H475" s="2"/>
      <c r="I475" s="2"/>
      <c r="J475" s="2"/>
      <c r="K475" s="2"/>
      <c r="L475" s="2"/>
      <c r="M475" s="2"/>
      <c r="N475" s="2"/>
      <c r="O475" s="2"/>
    </row>
    <row r="476" spans="8:15" x14ac:dyDescent="0.2">
      <c r="H476" s="2"/>
      <c r="I476" s="2"/>
      <c r="J476" s="2"/>
      <c r="K476" s="2"/>
      <c r="L476" s="2"/>
      <c r="M476" s="2"/>
      <c r="N476" s="2"/>
      <c r="O476" s="2"/>
    </row>
    <row r="477" spans="8:15" x14ac:dyDescent="0.2">
      <c r="H477" s="2"/>
      <c r="I477" s="2"/>
      <c r="J477" s="2"/>
      <c r="K477" s="2"/>
      <c r="L477" s="2"/>
      <c r="M477" s="2"/>
      <c r="N477" s="2"/>
      <c r="O477" s="2"/>
    </row>
    <row r="478" spans="8:15" x14ac:dyDescent="0.2">
      <c r="H478" s="2"/>
      <c r="I478" s="2"/>
      <c r="J478" s="2"/>
      <c r="K478" s="2"/>
      <c r="L478" s="2"/>
      <c r="M478" s="2"/>
      <c r="N478" s="2"/>
      <c r="O478" s="2"/>
    </row>
    <row r="479" spans="8:15" x14ac:dyDescent="0.2">
      <c r="H479" s="2"/>
      <c r="I479" s="2"/>
      <c r="J479" s="2"/>
      <c r="K479" s="2"/>
      <c r="L479" s="2"/>
      <c r="M479" s="2"/>
      <c r="N479" s="2"/>
      <c r="O479" s="2"/>
    </row>
    <row r="480" spans="8:15" x14ac:dyDescent="0.2">
      <c r="H480" s="2"/>
      <c r="I480" s="2"/>
      <c r="J480" s="2"/>
      <c r="K480" s="2"/>
      <c r="L480" s="2"/>
      <c r="M480" s="2"/>
      <c r="N480" s="2"/>
      <c r="O480" s="2"/>
    </row>
    <row r="481" spans="1:15" x14ac:dyDescent="0.2">
      <c r="H481" s="2"/>
      <c r="I481" s="2"/>
      <c r="J481" s="2"/>
      <c r="K481" s="2"/>
      <c r="L481" s="2"/>
      <c r="M481" s="2"/>
      <c r="N481" s="2"/>
      <c r="O481" s="2"/>
    </row>
    <row r="482" spans="1:15" x14ac:dyDescent="0.2">
      <c r="H482" s="2"/>
      <c r="I482" s="2"/>
      <c r="J482" s="2"/>
      <c r="K482" s="2"/>
      <c r="L482" s="2"/>
      <c r="M482" s="2"/>
      <c r="N482" s="2"/>
      <c r="O482" s="2"/>
    </row>
    <row r="483" spans="1:15" x14ac:dyDescent="0.2">
      <c r="H483" s="2"/>
      <c r="I483" s="2"/>
      <c r="J483" s="2"/>
      <c r="K483" s="2"/>
      <c r="L483" s="2"/>
      <c r="M483" s="2"/>
      <c r="N483" s="2"/>
      <c r="O483" s="2"/>
    </row>
    <row r="484" spans="1:15" x14ac:dyDescent="0.2">
      <c r="H484" s="2"/>
      <c r="I484" s="2"/>
      <c r="J484" s="2"/>
      <c r="K484" s="2"/>
      <c r="L484" s="2"/>
      <c r="M484" s="2"/>
      <c r="N484" s="2"/>
      <c r="O484" s="2"/>
    </row>
    <row r="485" spans="1:15" x14ac:dyDescent="0.2">
      <c r="H485" s="2"/>
      <c r="I485" s="2"/>
      <c r="J485" s="2"/>
      <c r="K485" s="2"/>
      <c r="L485" s="2"/>
      <c r="M485" s="2"/>
      <c r="N485" s="2"/>
      <c r="O485" s="2"/>
    </row>
    <row r="486" spans="1:15" x14ac:dyDescent="0.2">
      <c r="H486" s="2"/>
      <c r="I486" s="2"/>
      <c r="J486" s="2"/>
      <c r="K486" s="2"/>
      <c r="L486" s="2"/>
      <c r="M486" s="2"/>
      <c r="N486" s="2"/>
      <c r="O486" s="2"/>
    </row>
    <row r="487" spans="1:15" x14ac:dyDescent="0.2">
      <c r="B487" s="449"/>
      <c r="C487" s="13"/>
      <c r="H487" s="2"/>
      <c r="I487" s="2"/>
      <c r="J487" s="2"/>
      <c r="K487" s="2"/>
      <c r="L487" s="2"/>
      <c r="M487" s="2"/>
      <c r="N487" s="2"/>
      <c r="O487" s="2"/>
    </row>
    <row r="488" spans="1:15" x14ac:dyDescent="0.2">
      <c r="A488" s="13"/>
      <c r="H488" s="2"/>
      <c r="I488" s="2"/>
      <c r="J488" s="2"/>
      <c r="K488" s="2"/>
      <c r="L488" s="2"/>
      <c r="M488" s="2"/>
      <c r="N488" s="2"/>
      <c r="O488" s="2"/>
    </row>
    <row r="489" spans="1:15" x14ac:dyDescent="0.2">
      <c r="H489" s="2"/>
      <c r="I489" s="2"/>
      <c r="J489" s="2"/>
      <c r="K489" s="2"/>
      <c r="L489" s="2"/>
      <c r="M489" s="2"/>
      <c r="N489" s="2"/>
      <c r="O489" s="2"/>
    </row>
    <row r="490" spans="1:15" x14ac:dyDescent="0.2">
      <c r="H490" s="2"/>
      <c r="I490" s="2"/>
      <c r="J490" s="2"/>
      <c r="K490" s="2"/>
      <c r="L490" s="2"/>
      <c r="M490" s="2"/>
      <c r="N490" s="2"/>
      <c r="O490" s="2"/>
    </row>
    <row r="491" spans="1:15" x14ac:dyDescent="0.2">
      <c r="H491" s="2"/>
      <c r="I491" s="2"/>
      <c r="J491" s="2"/>
      <c r="K491" s="2"/>
      <c r="L491" s="2"/>
      <c r="M491" s="2"/>
      <c r="N491" s="2"/>
      <c r="O491" s="2"/>
    </row>
    <row r="492" spans="1:15" x14ac:dyDescent="0.2">
      <c r="H492" s="2"/>
      <c r="I492" s="2"/>
      <c r="J492" s="2"/>
      <c r="K492" s="2"/>
      <c r="L492" s="2"/>
      <c r="M492" s="2"/>
      <c r="N492" s="2"/>
      <c r="O492" s="2"/>
    </row>
    <row r="493" spans="1:15" x14ac:dyDescent="0.2">
      <c r="H493" s="2"/>
      <c r="I493" s="2"/>
      <c r="J493" s="2"/>
      <c r="K493" s="2"/>
      <c r="L493" s="2"/>
      <c r="M493" s="2"/>
      <c r="N493" s="2"/>
      <c r="O493" s="2"/>
    </row>
    <row r="494" spans="1:15" x14ac:dyDescent="0.2">
      <c r="H494" s="2"/>
      <c r="I494" s="2"/>
      <c r="J494" s="2"/>
      <c r="K494" s="2"/>
      <c r="L494" s="2"/>
      <c r="M494" s="2"/>
      <c r="N494" s="2"/>
      <c r="O494" s="2"/>
    </row>
    <row r="495" spans="1:15" x14ac:dyDescent="0.2">
      <c r="H495" s="2"/>
      <c r="I495" s="2"/>
      <c r="J495" s="2"/>
      <c r="K495" s="2"/>
      <c r="L495" s="2"/>
      <c r="M495" s="2"/>
      <c r="N495" s="2"/>
      <c r="O495" s="2"/>
    </row>
    <row r="496" spans="1:15" x14ac:dyDescent="0.2">
      <c r="H496" s="2"/>
      <c r="I496" s="2"/>
      <c r="J496" s="2"/>
      <c r="K496" s="2"/>
      <c r="L496" s="2"/>
      <c r="M496" s="2"/>
      <c r="N496" s="2"/>
      <c r="O496" s="2"/>
    </row>
    <row r="497" spans="8:15" x14ac:dyDescent="0.2">
      <c r="H497" s="2"/>
      <c r="I497" s="2"/>
      <c r="J497" s="2"/>
      <c r="K497" s="2"/>
      <c r="L497" s="2"/>
      <c r="M497" s="2"/>
      <c r="N497" s="2"/>
      <c r="O497" s="2"/>
    </row>
    <row r="498" spans="8:15" x14ac:dyDescent="0.2">
      <c r="H498" s="2"/>
      <c r="I498" s="2"/>
      <c r="J498" s="2"/>
      <c r="K498" s="2"/>
      <c r="L498" s="2"/>
      <c r="M498" s="2"/>
      <c r="N498" s="2"/>
      <c r="O498" s="2"/>
    </row>
    <row r="499" spans="8:15" x14ac:dyDescent="0.2">
      <c r="H499" s="2"/>
      <c r="I499" s="2"/>
      <c r="J499" s="2"/>
      <c r="K499" s="2"/>
      <c r="L499" s="2"/>
      <c r="M499" s="2"/>
      <c r="N499" s="2"/>
      <c r="O499" s="2"/>
    </row>
    <row r="500" spans="8:15" x14ac:dyDescent="0.2">
      <c r="H500" s="2"/>
      <c r="I500" s="2"/>
      <c r="J500" s="2"/>
      <c r="K500" s="2"/>
      <c r="L500" s="2"/>
      <c r="M500" s="2"/>
      <c r="N500" s="2"/>
      <c r="O500" s="2"/>
    </row>
    <row r="501" spans="8:15" x14ac:dyDescent="0.2">
      <c r="H501" s="2"/>
      <c r="I501" s="2"/>
      <c r="J501" s="2"/>
      <c r="K501" s="2"/>
      <c r="L501" s="2"/>
      <c r="M501" s="2"/>
      <c r="N501" s="2"/>
      <c r="O501" s="2"/>
    </row>
    <row r="502" spans="8:15" x14ac:dyDescent="0.2">
      <c r="H502" s="2"/>
      <c r="I502" s="2"/>
      <c r="J502" s="2"/>
      <c r="K502" s="2"/>
      <c r="L502" s="2"/>
      <c r="M502" s="2"/>
      <c r="N502" s="2"/>
      <c r="O502" s="2"/>
    </row>
    <row r="503" spans="8:15" x14ac:dyDescent="0.2">
      <c r="H503" s="2"/>
      <c r="I503" s="2"/>
      <c r="J503" s="2"/>
      <c r="K503" s="2"/>
      <c r="L503" s="2"/>
      <c r="M503" s="2"/>
      <c r="N503" s="2"/>
      <c r="O503" s="2"/>
    </row>
    <row r="504" spans="8:15" x14ac:dyDescent="0.2">
      <c r="H504" s="2"/>
      <c r="I504" s="2"/>
      <c r="J504" s="2"/>
      <c r="K504" s="2"/>
      <c r="L504" s="2"/>
      <c r="M504" s="2"/>
      <c r="N504" s="2"/>
      <c r="O504" s="2"/>
    </row>
    <row r="505" spans="8:15" x14ac:dyDescent="0.2">
      <c r="H505" s="2"/>
      <c r="I505" s="2"/>
      <c r="J505" s="2"/>
      <c r="K505" s="2"/>
      <c r="L505" s="2"/>
      <c r="M505" s="2"/>
      <c r="N505" s="2"/>
      <c r="O505" s="2"/>
    </row>
    <row r="506" spans="8:15" x14ac:dyDescent="0.2">
      <c r="H506" s="2"/>
      <c r="I506" s="2"/>
      <c r="J506" s="2"/>
      <c r="K506" s="2"/>
      <c r="L506" s="2"/>
      <c r="M506" s="2"/>
      <c r="N506" s="2"/>
      <c r="O506" s="2"/>
    </row>
    <row r="507" spans="8:15" x14ac:dyDescent="0.2">
      <c r="H507" s="2"/>
      <c r="I507" s="2"/>
      <c r="J507" s="2"/>
      <c r="K507" s="2"/>
      <c r="L507" s="2"/>
      <c r="M507" s="2"/>
      <c r="N507" s="2"/>
      <c r="O507" s="2"/>
    </row>
    <row r="508" spans="8:15" x14ac:dyDescent="0.2">
      <c r="H508" s="2"/>
      <c r="I508" s="2"/>
      <c r="J508" s="2"/>
      <c r="K508" s="2"/>
      <c r="L508" s="2"/>
      <c r="M508" s="2"/>
      <c r="N508" s="2"/>
      <c r="O508" s="2"/>
    </row>
    <row r="509" spans="8:15" x14ac:dyDescent="0.2">
      <c r="H509" s="2"/>
      <c r="I509" s="2"/>
      <c r="J509" s="2"/>
      <c r="K509" s="2"/>
      <c r="L509" s="2"/>
      <c r="M509" s="2"/>
      <c r="N509" s="2"/>
      <c r="O509" s="2"/>
    </row>
    <row r="510" spans="8:15" x14ac:dyDescent="0.2">
      <c r="H510" s="2"/>
      <c r="I510" s="2"/>
      <c r="J510" s="2"/>
      <c r="K510" s="2"/>
      <c r="L510" s="2"/>
      <c r="M510" s="2"/>
      <c r="N510" s="2"/>
      <c r="O510" s="2"/>
    </row>
    <row r="511" spans="8:15" x14ac:dyDescent="0.2">
      <c r="H511" s="2"/>
      <c r="I511" s="2"/>
      <c r="J511" s="2"/>
      <c r="K511" s="2"/>
      <c r="L511" s="2"/>
      <c r="M511" s="2"/>
      <c r="N511" s="2"/>
      <c r="O511" s="2"/>
    </row>
    <row r="512" spans="8:15" x14ac:dyDescent="0.2">
      <c r="H512" s="2"/>
      <c r="I512" s="2"/>
      <c r="J512" s="2"/>
      <c r="K512" s="2"/>
      <c r="L512" s="2"/>
      <c r="M512" s="2"/>
      <c r="N512" s="2"/>
      <c r="O512" s="2"/>
    </row>
    <row r="513" spans="8:15" x14ac:dyDescent="0.2">
      <c r="H513" s="2"/>
      <c r="I513" s="2"/>
      <c r="J513" s="2"/>
      <c r="K513" s="2"/>
      <c r="L513" s="2"/>
      <c r="M513" s="2"/>
      <c r="N513" s="2"/>
      <c r="O513" s="2"/>
    </row>
    <row r="514" spans="8:15" x14ac:dyDescent="0.2">
      <c r="H514" s="2"/>
      <c r="I514" s="2"/>
      <c r="J514" s="2"/>
      <c r="K514" s="2"/>
      <c r="L514" s="2"/>
      <c r="M514" s="2"/>
      <c r="N514" s="2"/>
      <c r="O514" s="2"/>
    </row>
    <row r="515" spans="8:15" x14ac:dyDescent="0.2">
      <c r="H515" s="2"/>
      <c r="I515" s="2"/>
      <c r="J515" s="2"/>
      <c r="K515" s="2"/>
      <c r="L515" s="2"/>
      <c r="M515" s="2"/>
      <c r="N515" s="2"/>
      <c r="O515" s="2"/>
    </row>
    <row r="516" spans="8:15" x14ac:dyDescent="0.2">
      <c r="H516" s="2"/>
      <c r="I516" s="2"/>
      <c r="J516" s="2"/>
      <c r="K516" s="2"/>
      <c r="L516" s="2"/>
      <c r="M516" s="2"/>
      <c r="N516" s="2"/>
      <c r="O516" s="2"/>
    </row>
    <row r="517" spans="8:15" x14ac:dyDescent="0.2">
      <c r="H517" s="2"/>
      <c r="I517" s="2"/>
      <c r="J517" s="2"/>
      <c r="K517" s="2"/>
      <c r="L517" s="2"/>
      <c r="M517" s="2"/>
      <c r="N517" s="2"/>
      <c r="O517" s="2"/>
    </row>
    <row r="518" spans="8:15" x14ac:dyDescent="0.2">
      <c r="H518" s="2"/>
      <c r="I518" s="2"/>
      <c r="J518" s="2"/>
      <c r="K518" s="2"/>
      <c r="L518" s="2"/>
      <c r="M518" s="2"/>
      <c r="N518" s="2"/>
      <c r="O518" s="2"/>
    </row>
    <row r="519" spans="8:15" x14ac:dyDescent="0.2">
      <c r="H519" s="2"/>
      <c r="I519" s="2"/>
      <c r="J519" s="2"/>
      <c r="K519" s="2"/>
      <c r="L519" s="2"/>
      <c r="M519" s="2"/>
      <c r="N519" s="2"/>
      <c r="O519" s="2"/>
    </row>
    <row r="520" spans="8:15" x14ac:dyDescent="0.2">
      <c r="H520" s="2"/>
      <c r="I520" s="2"/>
      <c r="J520" s="2"/>
      <c r="K520" s="2"/>
      <c r="L520" s="2"/>
      <c r="M520" s="2"/>
      <c r="N520" s="2"/>
      <c r="O520" s="2"/>
    </row>
    <row r="521" spans="8:15" x14ac:dyDescent="0.2">
      <c r="H521" s="2"/>
      <c r="I521" s="2"/>
      <c r="J521" s="2"/>
      <c r="K521" s="2"/>
      <c r="L521" s="2"/>
      <c r="M521" s="2"/>
      <c r="N521" s="2"/>
      <c r="O521" s="2"/>
    </row>
    <row r="522" spans="8:15" x14ac:dyDescent="0.2">
      <c r="H522" s="2"/>
      <c r="I522" s="2"/>
      <c r="J522" s="2"/>
      <c r="K522" s="2"/>
      <c r="L522" s="2"/>
      <c r="M522" s="2"/>
      <c r="N522" s="2"/>
      <c r="O522" s="2"/>
    </row>
    <row r="523" spans="8:15" x14ac:dyDescent="0.2">
      <c r="H523" s="2"/>
      <c r="I523" s="2"/>
      <c r="J523" s="2"/>
      <c r="K523" s="2"/>
      <c r="L523" s="2"/>
      <c r="M523" s="2"/>
      <c r="N523" s="2"/>
      <c r="O523" s="2"/>
    </row>
    <row r="524" spans="8:15" x14ac:dyDescent="0.2">
      <c r="H524" s="2"/>
      <c r="I524" s="2"/>
      <c r="J524" s="2"/>
      <c r="K524" s="2"/>
      <c r="L524" s="2"/>
      <c r="M524" s="2"/>
      <c r="N524" s="2"/>
      <c r="O524" s="2"/>
    </row>
    <row r="525" spans="8:15" x14ac:dyDescent="0.2">
      <c r="H525" s="2"/>
      <c r="I525" s="2"/>
      <c r="J525" s="2"/>
      <c r="K525" s="2"/>
      <c r="L525" s="2"/>
      <c r="M525" s="2"/>
      <c r="N525" s="2"/>
      <c r="O525" s="2"/>
    </row>
    <row r="526" spans="8:15" x14ac:dyDescent="0.2">
      <c r="H526" s="2"/>
      <c r="I526" s="2"/>
      <c r="J526" s="2"/>
      <c r="K526" s="2"/>
      <c r="L526" s="2"/>
      <c r="M526" s="2"/>
      <c r="N526" s="2"/>
      <c r="O526" s="2"/>
    </row>
    <row r="527" spans="8:15" x14ac:dyDescent="0.2">
      <c r="H527" s="2"/>
      <c r="I527" s="2"/>
      <c r="J527" s="2"/>
      <c r="K527" s="2"/>
      <c r="L527" s="2"/>
      <c r="M527" s="2"/>
      <c r="N527" s="2"/>
      <c r="O527" s="2"/>
    </row>
    <row r="528" spans="8:15" x14ac:dyDescent="0.2">
      <c r="H528" s="2"/>
      <c r="I528" s="2"/>
      <c r="J528" s="2"/>
      <c r="K528" s="2"/>
      <c r="L528" s="2"/>
      <c r="M528" s="2"/>
      <c r="N528" s="2"/>
      <c r="O528" s="2"/>
    </row>
    <row r="529" spans="8:15" x14ac:dyDescent="0.2">
      <c r="H529" s="2"/>
      <c r="I529" s="2"/>
      <c r="J529" s="2"/>
      <c r="K529" s="2"/>
      <c r="L529" s="2"/>
      <c r="M529" s="2"/>
      <c r="N529" s="2"/>
      <c r="O529" s="2"/>
    </row>
    <row r="530" spans="8:15" x14ac:dyDescent="0.2">
      <c r="H530" s="2"/>
      <c r="I530" s="2"/>
      <c r="J530" s="2"/>
      <c r="K530" s="2"/>
      <c r="L530" s="2"/>
      <c r="M530" s="2"/>
      <c r="N530" s="2"/>
      <c r="O530" s="2"/>
    </row>
    <row r="531" spans="8:15" x14ac:dyDescent="0.2">
      <c r="H531" s="2"/>
      <c r="I531" s="2"/>
      <c r="J531" s="2"/>
      <c r="K531" s="2"/>
      <c r="L531" s="2"/>
      <c r="M531" s="2"/>
      <c r="N531" s="2"/>
      <c r="O531" s="2"/>
    </row>
    <row r="532" spans="8:15" x14ac:dyDescent="0.2">
      <c r="H532" s="2"/>
      <c r="I532" s="2"/>
      <c r="J532" s="2"/>
      <c r="K532" s="2"/>
      <c r="L532" s="2"/>
      <c r="M532" s="2"/>
      <c r="N532" s="2"/>
      <c r="O532" s="2"/>
    </row>
    <row r="533" spans="8:15" x14ac:dyDescent="0.2">
      <c r="H533" s="2"/>
      <c r="I533" s="2"/>
      <c r="J533" s="2"/>
      <c r="K533" s="2"/>
      <c r="L533" s="2"/>
      <c r="M533" s="2"/>
      <c r="N533" s="2"/>
      <c r="O533" s="2"/>
    </row>
    <row r="534" spans="8:15" x14ac:dyDescent="0.2">
      <c r="H534" s="2"/>
      <c r="I534" s="2"/>
      <c r="J534" s="2"/>
      <c r="K534" s="2"/>
      <c r="L534" s="2"/>
      <c r="M534" s="2"/>
      <c r="N534" s="2"/>
      <c r="O534" s="2"/>
    </row>
    <row r="535" spans="8:15" x14ac:dyDescent="0.2">
      <c r="H535" s="2"/>
      <c r="I535" s="2"/>
      <c r="J535" s="2"/>
      <c r="K535" s="2"/>
      <c r="L535" s="2"/>
      <c r="M535" s="2"/>
      <c r="N535" s="2"/>
      <c r="O535" s="2"/>
    </row>
    <row r="536" spans="8:15" x14ac:dyDescent="0.2">
      <c r="H536" s="2"/>
      <c r="I536" s="2"/>
      <c r="J536" s="2"/>
      <c r="K536" s="2"/>
      <c r="L536" s="2"/>
      <c r="M536" s="2"/>
      <c r="N536" s="2"/>
      <c r="O536" s="2"/>
    </row>
    <row r="537" spans="8:15" x14ac:dyDescent="0.2">
      <c r="H537" s="2"/>
      <c r="I537" s="2"/>
      <c r="J537" s="2"/>
      <c r="K537" s="2"/>
      <c r="L537" s="2"/>
      <c r="M537" s="2"/>
      <c r="N537" s="2"/>
      <c r="O537" s="2"/>
    </row>
    <row r="538" spans="8:15" x14ac:dyDescent="0.2">
      <c r="H538" s="2"/>
      <c r="I538" s="2"/>
      <c r="J538" s="2"/>
      <c r="K538" s="2"/>
      <c r="L538" s="2"/>
      <c r="M538" s="2"/>
      <c r="N538" s="2"/>
      <c r="O538" s="2"/>
    </row>
    <row r="539" spans="8:15" x14ac:dyDescent="0.2">
      <c r="H539" s="2"/>
      <c r="I539" s="2"/>
      <c r="J539" s="2"/>
      <c r="K539" s="2"/>
      <c r="L539" s="2"/>
      <c r="M539" s="2"/>
      <c r="N539" s="2"/>
      <c r="O539" s="2"/>
    </row>
    <row r="540" spans="8:15" x14ac:dyDescent="0.2">
      <c r="H540" s="2"/>
      <c r="I540" s="2"/>
      <c r="J540" s="2"/>
      <c r="K540" s="2"/>
      <c r="L540" s="2"/>
      <c r="M540" s="2"/>
      <c r="N540" s="2"/>
      <c r="O540" s="2"/>
    </row>
    <row r="541" spans="8:15" x14ac:dyDescent="0.2">
      <c r="H541" s="2"/>
      <c r="I541" s="2"/>
      <c r="J541" s="2"/>
      <c r="K541" s="2"/>
      <c r="L541" s="2"/>
      <c r="M541" s="2"/>
      <c r="N541" s="2"/>
      <c r="O541" s="2"/>
    </row>
    <row r="542" spans="8:15" x14ac:dyDescent="0.2">
      <c r="H542" s="2"/>
      <c r="I542" s="2"/>
      <c r="J542" s="2"/>
      <c r="K542" s="2"/>
      <c r="L542" s="2"/>
      <c r="M542" s="2"/>
      <c r="N542" s="2"/>
      <c r="O542" s="2"/>
    </row>
    <row r="543" spans="8:15" x14ac:dyDescent="0.2">
      <c r="H543" s="2"/>
      <c r="I543" s="2"/>
      <c r="J543" s="2"/>
      <c r="K543" s="2"/>
      <c r="L543" s="2"/>
      <c r="M543" s="2"/>
      <c r="N543" s="2"/>
      <c r="O543" s="2"/>
    </row>
    <row r="544" spans="8:15" x14ac:dyDescent="0.2">
      <c r="H544" s="2"/>
      <c r="I544" s="2"/>
      <c r="J544" s="2"/>
      <c r="K544" s="2"/>
      <c r="L544" s="2"/>
      <c r="M544" s="2"/>
      <c r="N544" s="2"/>
      <c r="O544" s="2"/>
    </row>
    <row r="545" spans="8:15" x14ac:dyDescent="0.2">
      <c r="H545" s="2"/>
      <c r="I545" s="2"/>
      <c r="J545" s="2"/>
      <c r="K545" s="2"/>
      <c r="L545" s="2"/>
      <c r="M545" s="2"/>
      <c r="N545" s="2"/>
      <c r="O545" s="2"/>
    </row>
    <row r="546" spans="8:15" x14ac:dyDescent="0.2">
      <c r="H546" s="2"/>
      <c r="I546" s="2"/>
      <c r="J546" s="2"/>
      <c r="K546" s="2"/>
      <c r="L546" s="2"/>
      <c r="M546" s="2"/>
      <c r="N546" s="2"/>
      <c r="O546" s="2"/>
    </row>
    <row r="547" spans="8:15" x14ac:dyDescent="0.2">
      <c r="H547" s="2"/>
      <c r="I547" s="2"/>
      <c r="J547" s="2"/>
      <c r="K547" s="2"/>
      <c r="L547" s="2"/>
      <c r="M547" s="2"/>
      <c r="N547" s="2"/>
      <c r="O547" s="2"/>
    </row>
    <row r="548" spans="8:15" x14ac:dyDescent="0.2">
      <c r="H548" s="2"/>
      <c r="I548" s="2"/>
      <c r="J548" s="2"/>
      <c r="K548" s="2"/>
      <c r="L548" s="2"/>
      <c r="M548" s="2"/>
      <c r="N548" s="2"/>
      <c r="O548" s="2"/>
    </row>
    <row r="549" spans="8:15" x14ac:dyDescent="0.2">
      <c r="H549" s="2"/>
      <c r="I549" s="2"/>
      <c r="J549" s="2"/>
      <c r="K549" s="2"/>
      <c r="L549" s="2"/>
      <c r="M549" s="2"/>
      <c r="N549" s="2"/>
      <c r="O549" s="2"/>
    </row>
    <row r="550" spans="8:15" x14ac:dyDescent="0.2">
      <c r="H550" s="2"/>
      <c r="I550" s="2"/>
      <c r="J550" s="2"/>
      <c r="K550" s="2"/>
      <c r="L550" s="2"/>
      <c r="M550" s="2"/>
      <c r="N550" s="2"/>
      <c r="O550" s="2"/>
    </row>
    <row r="551" spans="8:15" x14ac:dyDescent="0.2">
      <c r="H551" s="2"/>
      <c r="I551" s="2"/>
      <c r="J551" s="2"/>
      <c r="K551" s="2"/>
      <c r="L551" s="2"/>
      <c r="M551" s="2"/>
      <c r="N551" s="2"/>
      <c r="O551" s="2"/>
    </row>
    <row r="552" spans="8:15" x14ac:dyDescent="0.2">
      <c r="H552" s="2"/>
      <c r="I552" s="2"/>
      <c r="J552" s="2"/>
      <c r="K552" s="2"/>
      <c r="L552" s="2"/>
      <c r="M552" s="2"/>
      <c r="N552" s="2"/>
      <c r="O552" s="2"/>
    </row>
    <row r="553" spans="8:15" x14ac:dyDescent="0.2">
      <c r="H553" s="2"/>
      <c r="I553" s="2"/>
      <c r="J553" s="2"/>
      <c r="K553" s="2"/>
      <c r="L553" s="2"/>
      <c r="M553" s="2"/>
      <c r="N553" s="2"/>
      <c r="O553" s="2"/>
    </row>
    <row r="554" spans="8:15" x14ac:dyDescent="0.2">
      <c r="H554" s="2"/>
      <c r="I554" s="2"/>
      <c r="J554" s="2"/>
      <c r="K554" s="2"/>
      <c r="L554" s="2"/>
      <c r="M554" s="2"/>
      <c r="N554" s="2"/>
      <c r="O554" s="2"/>
    </row>
    <row r="555" spans="8:15" x14ac:dyDescent="0.2">
      <c r="H555" s="2"/>
      <c r="I555" s="2"/>
      <c r="J555" s="2"/>
      <c r="K555" s="2"/>
      <c r="L555" s="2"/>
      <c r="M555" s="2"/>
      <c r="N555" s="2"/>
      <c r="O555" s="2"/>
    </row>
    <row r="556" spans="8:15" x14ac:dyDescent="0.2">
      <c r="H556" s="2"/>
      <c r="I556" s="2"/>
      <c r="J556" s="2"/>
      <c r="K556" s="2"/>
      <c r="L556" s="2"/>
      <c r="M556" s="2"/>
      <c r="N556" s="2"/>
      <c r="O556" s="2"/>
    </row>
    <row r="557" spans="8:15" x14ac:dyDescent="0.2">
      <c r="H557" s="2"/>
      <c r="I557" s="2"/>
      <c r="J557" s="2"/>
      <c r="K557" s="2"/>
      <c r="L557" s="2"/>
      <c r="M557" s="2"/>
      <c r="N557" s="2"/>
      <c r="O557" s="2"/>
    </row>
    <row r="558" spans="8:15" x14ac:dyDescent="0.2">
      <c r="H558" s="2"/>
      <c r="I558" s="2"/>
      <c r="J558" s="2"/>
      <c r="K558" s="2"/>
      <c r="L558" s="2"/>
      <c r="M558" s="2"/>
      <c r="N558" s="2"/>
      <c r="O558" s="2"/>
    </row>
    <row r="559" spans="8:15" x14ac:dyDescent="0.2">
      <c r="H559" s="2"/>
      <c r="I559" s="2"/>
      <c r="J559" s="2"/>
      <c r="K559" s="2"/>
      <c r="L559" s="2"/>
      <c r="M559" s="2"/>
      <c r="N559" s="2"/>
      <c r="O559" s="2"/>
    </row>
    <row r="560" spans="8:15" x14ac:dyDescent="0.2">
      <c r="H560" s="2"/>
      <c r="I560" s="2"/>
      <c r="J560" s="2"/>
      <c r="K560" s="2"/>
      <c r="L560" s="2"/>
      <c r="M560" s="2"/>
      <c r="N560" s="2"/>
      <c r="O560" s="2"/>
    </row>
    <row r="561" spans="8:15" x14ac:dyDescent="0.2">
      <c r="H561" s="2"/>
      <c r="I561" s="2"/>
      <c r="J561" s="2"/>
      <c r="K561" s="2"/>
      <c r="L561" s="2"/>
      <c r="M561" s="2"/>
      <c r="N561" s="2"/>
      <c r="O561" s="2"/>
    </row>
    <row r="562" spans="8:15" x14ac:dyDescent="0.2">
      <c r="H562" s="2"/>
      <c r="I562" s="2"/>
      <c r="J562" s="2"/>
      <c r="K562" s="2"/>
      <c r="L562" s="2"/>
      <c r="M562" s="2"/>
      <c r="N562" s="2"/>
      <c r="O562" s="2"/>
    </row>
    <row r="563" spans="8:15" x14ac:dyDescent="0.2">
      <c r="H563" s="2"/>
      <c r="I563" s="2"/>
      <c r="J563" s="2"/>
      <c r="K563" s="2"/>
      <c r="L563" s="2"/>
      <c r="M563" s="2"/>
      <c r="N563" s="2"/>
      <c r="O563" s="2"/>
    </row>
    <row r="564" spans="8:15" x14ac:dyDescent="0.2">
      <c r="H564" s="2"/>
      <c r="I564" s="2"/>
      <c r="J564" s="2"/>
      <c r="K564" s="2"/>
      <c r="L564" s="2"/>
      <c r="M564" s="2"/>
      <c r="N564" s="2"/>
      <c r="O564" s="2"/>
    </row>
    <row r="565" spans="8:15" x14ac:dyDescent="0.2">
      <c r="H565" s="2"/>
      <c r="I565" s="2"/>
      <c r="J565" s="2"/>
      <c r="K565" s="2"/>
      <c r="L565" s="2"/>
      <c r="M565" s="2"/>
      <c r="N565" s="2"/>
      <c r="O565" s="2"/>
    </row>
    <row r="566" spans="8:15" x14ac:dyDescent="0.2">
      <c r="H566" s="2"/>
      <c r="I566" s="2"/>
      <c r="J566" s="2"/>
      <c r="K566" s="2"/>
      <c r="L566" s="2"/>
      <c r="M566" s="2"/>
      <c r="N566" s="2"/>
      <c r="O566" s="2"/>
    </row>
    <row r="567" spans="8:15" x14ac:dyDescent="0.2">
      <c r="H567" s="2"/>
      <c r="I567" s="2"/>
      <c r="J567" s="2"/>
      <c r="K567" s="2"/>
      <c r="L567" s="2"/>
      <c r="M567" s="2"/>
      <c r="N567" s="2"/>
      <c r="O567" s="2"/>
    </row>
    <row r="568" spans="8:15" x14ac:dyDescent="0.2">
      <c r="H568" s="2"/>
      <c r="I568" s="2"/>
      <c r="J568" s="2"/>
      <c r="K568" s="2"/>
      <c r="L568" s="2"/>
      <c r="M568" s="2"/>
      <c r="N568" s="2"/>
      <c r="O568" s="2"/>
    </row>
    <row r="569" spans="8:15" x14ac:dyDescent="0.2">
      <c r="H569" s="2"/>
      <c r="I569" s="2"/>
      <c r="J569" s="2"/>
      <c r="K569" s="2"/>
      <c r="L569" s="2"/>
      <c r="M569" s="2"/>
      <c r="N569" s="2"/>
      <c r="O569" s="2"/>
    </row>
    <row r="570" spans="8:15" x14ac:dyDescent="0.2">
      <c r="H570" s="2"/>
      <c r="I570" s="2"/>
      <c r="J570" s="2"/>
      <c r="K570" s="2"/>
      <c r="L570" s="2"/>
      <c r="M570" s="2"/>
      <c r="N570" s="2"/>
      <c r="O570" s="2"/>
    </row>
    <row r="571" spans="8:15" x14ac:dyDescent="0.2">
      <c r="H571" s="2"/>
      <c r="I571" s="2"/>
      <c r="J571" s="2"/>
      <c r="K571" s="2"/>
      <c r="L571" s="2"/>
      <c r="M571" s="2"/>
      <c r="N571" s="2"/>
      <c r="O571" s="2"/>
    </row>
    <row r="572" spans="8:15" x14ac:dyDescent="0.2">
      <c r="H572" s="2"/>
      <c r="I572" s="2"/>
      <c r="J572" s="2"/>
      <c r="K572" s="2"/>
      <c r="L572" s="2"/>
      <c r="M572" s="2"/>
      <c r="N572" s="2"/>
      <c r="O572" s="2"/>
    </row>
    <row r="573" spans="8:15" x14ac:dyDescent="0.2">
      <c r="H573" s="2"/>
      <c r="I573" s="2"/>
      <c r="J573" s="2"/>
      <c r="K573" s="2"/>
      <c r="L573" s="2"/>
      <c r="M573" s="2"/>
      <c r="N573" s="2"/>
      <c r="O573" s="2"/>
    </row>
    <row r="574" spans="8:15" x14ac:dyDescent="0.2">
      <c r="H574" s="2"/>
      <c r="I574" s="2"/>
      <c r="J574" s="2"/>
      <c r="K574" s="2"/>
      <c r="L574" s="2"/>
      <c r="M574" s="2"/>
      <c r="N574" s="2"/>
      <c r="O574" s="2"/>
    </row>
    <row r="575" spans="8:15" x14ac:dyDescent="0.2">
      <c r="H575" s="2"/>
      <c r="I575" s="2"/>
      <c r="J575" s="2"/>
      <c r="K575" s="2"/>
      <c r="L575" s="2"/>
      <c r="M575" s="2"/>
      <c r="N575" s="2"/>
      <c r="O575" s="2"/>
    </row>
    <row r="576" spans="8:15" x14ac:dyDescent="0.2">
      <c r="H576" s="2"/>
      <c r="I576" s="2"/>
      <c r="J576" s="2"/>
      <c r="K576" s="2"/>
      <c r="L576" s="2"/>
      <c r="M576" s="2"/>
      <c r="N576" s="2"/>
      <c r="O576" s="2"/>
    </row>
    <row r="577" spans="8:15" x14ac:dyDescent="0.2">
      <c r="H577" s="2"/>
      <c r="I577" s="2"/>
      <c r="J577" s="2"/>
      <c r="K577" s="2"/>
      <c r="L577" s="2"/>
      <c r="M577" s="2"/>
      <c r="N577" s="2"/>
      <c r="O577" s="2"/>
    </row>
    <row r="578" spans="8:15" x14ac:dyDescent="0.2">
      <c r="H578" s="2"/>
      <c r="I578" s="2"/>
      <c r="J578" s="2"/>
      <c r="K578" s="2"/>
      <c r="L578" s="2"/>
      <c r="M578" s="2"/>
      <c r="N578" s="2"/>
      <c r="O578" s="2"/>
    </row>
    <row r="579" spans="8:15" x14ac:dyDescent="0.2">
      <c r="H579" s="2"/>
      <c r="I579" s="2"/>
      <c r="J579" s="2"/>
      <c r="K579" s="2"/>
      <c r="L579" s="2"/>
      <c r="M579" s="2"/>
      <c r="N579" s="2"/>
      <c r="O579" s="2"/>
    </row>
    <row r="580" spans="8:15" x14ac:dyDescent="0.2">
      <c r="H580" s="2"/>
      <c r="I580" s="2"/>
      <c r="J580" s="2"/>
      <c r="K580" s="2"/>
      <c r="L580" s="2"/>
      <c r="M580" s="2"/>
      <c r="N580" s="2"/>
      <c r="O580" s="2"/>
    </row>
    <row r="581" spans="8:15" x14ac:dyDescent="0.2">
      <c r="H581" s="2"/>
      <c r="I581" s="2"/>
      <c r="J581" s="2"/>
      <c r="K581" s="2"/>
      <c r="L581" s="2"/>
      <c r="M581" s="2"/>
      <c r="N581" s="2"/>
      <c r="O581" s="2"/>
    </row>
    <row r="582" spans="8:15" x14ac:dyDescent="0.2">
      <c r="H582" s="2"/>
      <c r="I582" s="2"/>
      <c r="J582" s="2"/>
      <c r="K582" s="2"/>
      <c r="L582" s="2"/>
      <c r="M582" s="2"/>
      <c r="N582" s="2"/>
      <c r="O582" s="2"/>
    </row>
    <row r="583" spans="8:15" x14ac:dyDescent="0.2">
      <c r="H583" s="2"/>
      <c r="I583" s="2"/>
      <c r="J583" s="2"/>
      <c r="K583" s="2"/>
      <c r="L583" s="2"/>
      <c r="M583" s="2"/>
      <c r="N583" s="2"/>
      <c r="O583" s="2"/>
    </row>
    <row r="584" spans="8:15" x14ac:dyDescent="0.2">
      <c r="H584" s="2"/>
      <c r="I584" s="2"/>
      <c r="J584" s="2"/>
      <c r="K584" s="2"/>
      <c r="L584" s="2"/>
      <c r="M584" s="2"/>
      <c r="N584" s="2"/>
      <c r="O584" s="2"/>
    </row>
    <row r="585" spans="8:15" x14ac:dyDescent="0.2">
      <c r="H585" s="2"/>
      <c r="I585" s="2"/>
      <c r="J585" s="2"/>
      <c r="K585" s="2"/>
      <c r="L585" s="2"/>
      <c r="M585" s="2"/>
      <c r="N585" s="2"/>
      <c r="O585" s="2"/>
    </row>
    <row r="586" spans="8:15" x14ac:dyDescent="0.2">
      <c r="H586" s="2"/>
      <c r="I586" s="2"/>
      <c r="J586" s="2"/>
      <c r="K586" s="2"/>
      <c r="L586" s="2"/>
      <c r="M586" s="2"/>
      <c r="N586" s="2"/>
      <c r="O586" s="2"/>
    </row>
    <row r="587" spans="8:15" x14ac:dyDescent="0.2">
      <c r="H587" s="2"/>
      <c r="I587" s="2"/>
      <c r="J587" s="2"/>
      <c r="K587" s="2"/>
      <c r="L587" s="2"/>
      <c r="M587" s="2"/>
      <c r="N587" s="2"/>
      <c r="O587" s="2"/>
    </row>
    <row r="588" spans="8:15" x14ac:dyDescent="0.2">
      <c r="H588" s="2"/>
      <c r="I588" s="2"/>
      <c r="J588" s="2"/>
      <c r="K588" s="2"/>
      <c r="L588" s="2"/>
      <c r="M588" s="2"/>
      <c r="N588" s="2"/>
      <c r="O588" s="2"/>
    </row>
    <row r="589" spans="8:15" x14ac:dyDescent="0.2">
      <c r="H589" s="2"/>
      <c r="I589" s="2"/>
      <c r="J589" s="2"/>
      <c r="K589" s="2"/>
      <c r="L589" s="2"/>
      <c r="M589" s="2"/>
      <c r="N589" s="2"/>
      <c r="O589" s="2"/>
    </row>
    <row r="590" spans="8:15" x14ac:dyDescent="0.2">
      <c r="H590" s="2"/>
      <c r="I590" s="2"/>
      <c r="J590" s="2"/>
      <c r="K590" s="2"/>
      <c r="L590" s="2"/>
      <c r="M590" s="2"/>
      <c r="N590" s="2"/>
      <c r="O590" s="2"/>
    </row>
    <row r="591" spans="8:15" x14ac:dyDescent="0.2">
      <c r="H591" s="2"/>
      <c r="I591" s="2"/>
      <c r="J591" s="2"/>
      <c r="K591" s="2"/>
      <c r="L591" s="2"/>
      <c r="M591" s="2"/>
      <c r="N591" s="2"/>
      <c r="O591" s="2"/>
    </row>
    <row r="592" spans="8:15" x14ac:dyDescent="0.2">
      <c r="H592" s="2"/>
      <c r="I592" s="2"/>
      <c r="J592" s="2"/>
      <c r="K592" s="2"/>
      <c r="L592" s="2"/>
      <c r="M592" s="2"/>
      <c r="N592" s="2"/>
      <c r="O592" s="2"/>
    </row>
    <row r="593" spans="8:15" x14ac:dyDescent="0.2">
      <c r="H593" s="2"/>
      <c r="I593" s="2"/>
      <c r="J593" s="2"/>
      <c r="K593" s="2"/>
      <c r="L593" s="2"/>
      <c r="M593" s="2"/>
      <c r="N593" s="2"/>
      <c r="O593" s="2"/>
    </row>
    <row r="594" spans="8:15" x14ac:dyDescent="0.2">
      <c r="H594" s="2"/>
      <c r="I594" s="2"/>
      <c r="J594" s="2"/>
      <c r="K594" s="2"/>
      <c r="L594" s="2"/>
      <c r="M594" s="2"/>
      <c r="N594" s="2"/>
      <c r="O594" s="2"/>
    </row>
    <row r="595" spans="8:15" x14ac:dyDescent="0.2">
      <c r="H595" s="2"/>
      <c r="I595" s="2"/>
      <c r="J595" s="2"/>
      <c r="K595" s="2"/>
      <c r="L595" s="2"/>
      <c r="M595" s="2"/>
      <c r="N595" s="2"/>
      <c r="O595" s="2"/>
    </row>
    <row r="596" spans="8:15" x14ac:dyDescent="0.2">
      <c r="H596" s="2"/>
      <c r="I596" s="2"/>
      <c r="J596" s="2"/>
      <c r="K596" s="2"/>
      <c r="L596" s="2"/>
      <c r="M596" s="2"/>
      <c r="N596" s="2"/>
      <c r="O596" s="2"/>
    </row>
    <row r="597" spans="8:15" x14ac:dyDescent="0.2">
      <c r="H597" s="2"/>
      <c r="I597" s="2"/>
      <c r="J597" s="2"/>
      <c r="K597" s="2"/>
      <c r="L597" s="2"/>
      <c r="M597" s="2"/>
      <c r="N597" s="2"/>
      <c r="O597" s="2"/>
    </row>
    <row r="598" spans="8:15" x14ac:dyDescent="0.2">
      <c r="H598" s="2"/>
      <c r="I598" s="2"/>
      <c r="J598" s="2"/>
      <c r="K598" s="2"/>
      <c r="L598" s="2"/>
      <c r="M598" s="2"/>
      <c r="N598" s="2"/>
      <c r="O598" s="2"/>
    </row>
    <row r="599" spans="8:15" x14ac:dyDescent="0.2">
      <c r="H599" s="2"/>
      <c r="I599" s="2"/>
      <c r="J599" s="2"/>
      <c r="K599" s="2"/>
      <c r="L599" s="2"/>
      <c r="M599" s="2"/>
      <c r="N599" s="2"/>
      <c r="O599" s="2"/>
    </row>
    <row r="600" spans="8:15" x14ac:dyDescent="0.2">
      <c r="H600" s="2"/>
      <c r="I600" s="2"/>
      <c r="J600" s="2"/>
      <c r="K600" s="2"/>
      <c r="L600" s="2"/>
      <c r="M600" s="2"/>
      <c r="N600" s="2"/>
      <c r="O600" s="2"/>
    </row>
    <row r="601" spans="8:15" x14ac:dyDescent="0.2">
      <c r="H601" s="2"/>
      <c r="I601" s="2"/>
      <c r="J601" s="2"/>
      <c r="K601" s="2"/>
      <c r="L601" s="2"/>
      <c r="M601" s="2"/>
      <c r="N601" s="2"/>
      <c r="O601" s="2"/>
    </row>
    <row r="602" spans="8:15" x14ac:dyDescent="0.2">
      <c r="H602" s="2"/>
      <c r="I602" s="2"/>
      <c r="J602" s="2"/>
      <c r="K602" s="2"/>
      <c r="L602" s="2"/>
      <c r="M602" s="2"/>
      <c r="N602" s="2"/>
      <c r="O602" s="2"/>
    </row>
    <row r="603" spans="8:15" x14ac:dyDescent="0.2">
      <c r="H603" s="2"/>
      <c r="I603" s="2"/>
      <c r="J603" s="2"/>
      <c r="K603" s="2"/>
      <c r="L603" s="2"/>
      <c r="M603" s="2"/>
      <c r="N603" s="2"/>
      <c r="O603" s="2"/>
    </row>
    <row r="604" spans="8:15" x14ac:dyDescent="0.2">
      <c r="H604" s="2"/>
      <c r="I604" s="2"/>
      <c r="J604" s="2"/>
      <c r="K604" s="2"/>
      <c r="L604" s="2"/>
      <c r="M604" s="2"/>
      <c r="N604" s="2"/>
      <c r="O604" s="2"/>
    </row>
    <row r="605" spans="8:15" x14ac:dyDescent="0.2">
      <c r="H605" s="2"/>
      <c r="I605" s="2"/>
      <c r="J605" s="2"/>
      <c r="K605" s="2"/>
      <c r="L605" s="2"/>
      <c r="M605" s="2"/>
      <c r="N605" s="2"/>
      <c r="O605" s="2"/>
    </row>
    <row r="606" spans="8:15" x14ac:dyDescent="0.2">
      <c r="H606" s="2"/>
      <c r="I606" s="2"/>
      <c r="J606" s="2"/>
      <c r="K606" s="2"/>
      <c r="L606" s="2"/>
      <c r="M606" s="2"/>
      <c r="N606" s="2"/>
      <c r="O606" s="2"/>
    </row>
    <row r="607" spans="8:15" x14ac:dyDescent="0.2">
      <c r="H607" s="2"/>
      <c r="I607" s="2"/>
      <c r="J607" s="2"/>
      <c r="K607" s="2"/>
      <c r="L607" s="2"/>
      <c r="M607" s="2"/>
      <c r="N607" s="2"/>
      <c r="O607" s="2"/>
    </row>
    <row r="608" spans="8:15" x14ac:dyDescent="0.2">
      <c r="H608" s="2"/>
      <c r="I608" s="2"/>
      <c r="J608" s="2"/>
      <c r="K608" s="2"/>
      <c r="L608" s="2"/>
      <c r="M608" s="2"/>
      <c r="N608" s="2"/>
      <c r="O608" s="2"/>
    </row>
    <row r="609" spans="8:15" x14ac:dyDescent="0.2">
      <c r="H609" s="2"/>
      <c r="I609" s="2"/>
      <c r="J609" s="2"/>
      <c r="K609" s="2"/>
      <c r="L609" s="2"/>
      <c r="M609" s="2"/>
      <c r="N609" s="2"/>
      <c r="O609" s="2"/>
    </row>
    <row r="610" spans="8:15" x14ac:dyDescent="0.2">
      <c r="H610" s="2"/>
      <c r="I610" s="2"/>
      <c r="J610" s="2"/>
      <c r="K610" s="2"/>
      <c r="L610" s="2"/>
      <c r="M610" s="2"/>
      <c r="N610" s="2"/>
      <c r="O610" s="2"/>
    </row>
    <row r="611" spans="8:15" x14ac:dyDescent="0.2">
      <c r="H611" s="2"/>
      <c r="I611" s="2"/>
      <c r="J611" s="2"/>
      <c r="K611" s="2"/>
      <c r="L611" s="2"/>
      <c r="M611" s="2"/>
      <c r="N611" s="2"/>
      <c r="O611" s="2"/>
    </row>
    <row r="612" spans="8:15" x14ac:dyDescent="0.2">
      <c r="H612" s="2"/>
      <c r="I612" s="2"/>
      <c r="J612" s="2"/>
      <c r="K612" s="2"/>
      <c r="L612" s="2"/>
      <c r="M612" s="2"/>
      <c r="N612" s="2"/>
      <c r="O612" s="2"/>
    </row>
    <row r="613" spans="8:15" x14ac:dyDescent="0.2">
      <c r="H613" s="2"/>
      <c r="I613" s="2"/>
      <c r="J613" s="2"/>
      <c r="K613" s="2"/>
      <c r="L613" s="2"/>
      <c r="M613" s="2"/>
      <c r="N613" s="2"/>
      <c r="O613" s="2"/>
    </row>
    <row r="614" spans="8:15" x14ac:dyDescent="0.2">
      <c r="H614" s="2"/>
      <c r="I614" s="2"/>
      <c r="J614" s="2"/>
      <c r="K614" s="2"/>
      <c r="L614" s="2"/>
      <c r="M614" s="2"/>
      <c r="N614" s="2"/>
      <c r="O614" s="2"/>
    </row>
    <row r="615" spans="8:15" x14ac:dyDescent="0.2">
      <c r="H615" s="2"/>
      <c r="I615" s="2"/>
      <c r="J615" s="2"/>
      <c r="K615" s="2"/>
      <c r="L615" s="2"/>
      <c r="M615" s="2"/>
      <c r="N615" s="2"/>
      <c r="O615" s="2"/>
    </row>
    <row r="616" spans="8:15" x14ac:dyDescent="0.2">
      <c r="H616" s="2"/>
      <c r="I616" s="2"/>
      <c r="J616" s="2"/>
      <c r="K616" s="2"/>
      <c r="L616" s="2"/>
      <c r="M616" s="2"/>
      <c r="N616" s="2"/>
      <c r="O616" s="2"/>
    </row>
    <row r="617" spans="8:15" x14ac:dyDescent="0.2">
      <c r="H617" s="2"/>
      <c r="I617" s="2"/>
      <c r="J617" s="2"/>
      <c r="K617" s="2"/>
      <c r="L617" s="2"/>
      <c r="M617" s="2"/>
      <c r="N617" s="2"/>
      <c r="O617" s="2"/>
    </row>
    <row r="618" spans="8:15" x14ac:dyDescent="0.2">
      <c r="H618" s="2"/>
      <c r="I618" s="2"/>
      <c r="J618" s="2"/>
      <c r="K618" s="2"/>
      <c r="L618" s="2"/>
      <c r="M618" s="2"/>
      <c r="N618" s="2"/>
      <c r="O618" s="2"/>
    </row>
    <row r="619" spans="8:15" x14ac:dyDescent="0.2">
      <c r="H619" s="2"/>
      <c r="I619" s="2"/>
      <c r="J619" s="2"/>
      <c r="K619" s="2"/>
      <c r="L619" s="2"/>
      <c r="M619" s="2"/>
      <c r="N619" s="2"/>
      <c r="O619" s="2"/>
    </row>
    <row r="620" spans="8:15" x14ac:dyDescent="0.2">
      <c r="H620" s="2"/>
      <c r="I620" s="2"/>
      <c r="J620" s="2"/>
      <c r="K620" s="2"/>
      <c r="L620" s="2"/>
      <c r="M620" s="2"/>
      <c r="N620" s="2"/>
      <c r="O620" s="2"/>
    </row>
    <row r="621" spans="8:15" x14ac:dyDescent="0.2">
      <c r="H621" s="2"/>
      <c r="I621" s="2"/>
      <c r="J621" s="2"/>
      <c r="K621" s="2"/>
      <c r="L621" s="2"/>
      <c r="M621" s="2"/>
      <c r="N621" s="2"/>
      <c r="O621" s="2"/>
    </row>
    <row r="622" spans="8:15" x14ac:dyDescent="0.2">
      <c r="H622" s="2"/>
      <c r="I622" s="2"/>
      <c r="J622" s="2"/>
      <c r="K622" s="2"/>
      <c r="L622" s="2"/>
      <c r="M622" s="2"/>
      <c r="N622" s="2"/>
      <c r="O622" s="2"/>
    </row>
    <row r="623" spans="8:15" x14ac:dyDescent="0.2">
      <c r="H623" s="2"/>
      <c r="I623" s="2"/>
      <c r="J623" s="2"/>
      <c r="K623" s="2"/>
      <c r="L623" s="2"/>
      <c r="M623" s="2"/>
      <c r="N623" s="2"/>
      <c r="O623" s="2"/>
    </row>
    <row r="624" spans="8:15" x14ac:dyDescent="0.2">
      <c r="H624" s="2"/>
      <c r="I624" s="2"/>
      <c r="J624" s="2"/>
      <c r="K624" s="2"/>
      <c r="L624" s="2"/>
      <c r="M624" s="2"/>
      <c r="N624" s="2"/>
      <c r="O624" s="2"/>
    </row>
    <row r="625" spans="8:15" x14ac:dyDescent="0.2">
      <c r="H625" s="2"/>
      <c r="I625" s="2"/>
      <c r="J625" s="2"/>
      <c r="K625" s="2"/>
      <c r="L625" s="2"/>
      <c r="M625" s="2"/>
      <c r="N625" s="2"/>
      <c r="O625" s="2"/>
    </row>
    <row r="626" spans="8:15" x14ac:dyDescent="0.2">
      <c r="H626" s="2"/>
      <c r="I626" s="2"/>
      <c r="J626" s="2"/>
      <c r="K626" s="2"/>
      <c r="L626" s="2"/>
      <c r="M626" s="2"/>
      <c r="N626" s="2"/>
      <c r="O626" s="2"/>
    </row>
    <row r="627" spans="8:15" x14ac:dyDescent="0.2">
      <c r="H627" s="2"/>
      <c r="I627" s="2"/>
      <c r="J627" s="2"/>
      <c r="K627" s="2"/>
      <c r="L627" s="2"/>
      <c r="M627" s="2"/>
      <c r="N627" s="2"/>
      <c r="O627" s="2"/>
    </row>
    <row r="628" spans="8:15" x14ac:dyDescent="0.2">
      <c r="H628" s="2"/>
      <c r="I628" s="2"/>
      <c r="J628" s="2"/>
      <c r="K628" s="2"/>
      <c r="L628" s="2"/>
      <c r="M628" s="2"/>
      <c r="N628" s="2"/>
      <c r="O628" s="2"/>
    </row>
    <row r="629" spans="8:15" x14ac:dyDescent="0.2">
      <c r="H629" s="2"/>
      <c r="I629" s="2"/>
      <c r="J629" s="2"/>
      <c r="K629" s="2"/>
      <c r="L629" s="2"/>
      <c r="M629" s="2"/>
      <c r="N629" s="2"/>
      <c r="O629" s="2"/>
    </row>
    <row r="630" spans="8:15" x14ac:dyDescent="0.2">
      <c r="H630" s="2"/>
      <c r="I630" s="2"/>
      <c r="J630" s="2"/>
      <c r="K630" s="2"/>
      <c r="L630" s="2"/>
      <c r="M630" s="2"/>
      <c r="N630" s="2"/>
      <c r="O630" s="2"/>
    </row>
    <row r="631" spans="8:15" x14ac:dyDescent="0.2">
      <c r="H631" s="2"/>
      <c r="I631" s="2"/>
      <c r="J631" s="2"/>
      <c r="K631" s="2"/>
      <c r="L631" s="2"/>
      <c r="M631" s="2"/>
      <c r="N631" s="2"/>
      <c r="O631" s="2"/>
    </row>
    <row r="632" spans="8:15" x14ac:dyDescent="0.2">
      <c r="H632" s="2"/>
      <c r="I632" s="2"/>
      <c r="J632" s="2"/>
      <c r="K632" s="2"/>
      <c r="L632" s="2"/>
      <c r="M632" s="2"/>
      <c r="N632" s="2"/>
      <c r="O632" s="2"/>
    </row>
    <row r="633" spans="8:15" x14ac:dyDescent="0.2">
      <c r="H633" s="2"/>
      <c r="I633" s="2"/>
      <c r="J633" s="2"/>
      <c r="K633" s="2"/>
      <c r="L633" s="2"/>
      <c r="M633" s="2"/>
      <c r="N633" s="2"/>
      <c r="O633" s="2"/>
    </row>
    <row r="634" spans="8:15" x14ac:dyDescent="0.2">
      <c r="H634" s="2"/>
      <c r="I634" s="2"/>
      <c r="J634" s="2"/>
      <c r="K634" s="2"/>
      <c r="L634" s="2"/>
      <c r="M634" s="2"/>
      <c r="N634" s="2"/>
      <c r="O634" s="2"/>
    </row>
    <row r="635" spans="8:15" x14ac:dyDescent="0.2">
      <c r="H635" s="2"/>
      <c r="I635" s="2"/>
      <c r="J635" s="2"/>
      <c r="K635" s="2"/>
      <c r="L635" s="2"/>
      <c r="M635" s="2"/>
      <c r="N635" s="2"/>
      <c r="O635" s="2"/>
    </row>
    <row r="636" spans="8:15" x14ac:dyDescent="0.2">
      <c r="H636" s="2"/>
      <c r="I636" s="2"/>
      <c r="J636" s="2"/>
      <c r="K636" s="2"/>
      <c r="L636" s="2"/>
      <c r="M636" s="2"/>
      <c r="N636" s="2"/>
      <c r="O636" s="2"/>
    </row>
    <row r="637" spans="8:15" x14ac:dyDescent="0.2">
      <c r="H637" s="2"/>
      <c r="I637" s="2"/>
      <c r="J637" s="2"/>
      <c r="K637" s="2"/>
      <c r="L637" s="2"/>
      <c r="M637" s="2"/>
      <c r="N637" s="2"/>
      <c r="O637" s="2"/>
    </row>
    <row r="638" spans="8:15" x14ac:dyDescent="0.2">
      <c r="H638" s="2"/>
      <c r="I638" s="2"/>
      <c r="J638" s="2"/>
      <c r="K638" s="2"/>
      <c r="L638" s="2"/>
      <c r="M638" s="2"/>
      <c r="N638" s="2"/>
      <c r="O638" s="2"/>
    </row>
    <row r="639" spans="8:15" x14ac:dyDescent="0.2">
      <c r="H639" s="2"/>
      <c r="I639" s="2"/>
      <c r="J639" s="2"/>
      <c r="K639" s="2"/>
      <c r="L639" s="2"/>
      <c r="M639" s="2"/>
      <c r="N639" s="2"/>
      <c r="O639" s="2"/>
    </row>
    <row r="640" spans="8:15" x14ac:dyDescent="0.2">
      <c r="H640" s="2"/>
      <c r="I640" s="2"/>
      <c r="J640" s="2"/>
      <c r="K640" s="2"/>
      <c r="L640" s="2"/>
      <c r="M640" s="2"/>
      <c r="N640" s="2"/>
      <c r="O640" s="2"/>
    </row>
    <row r="641" spans="8:15" x14ac:dyDescent="0.2">
      <c r="H641" s="2"/>
      <c r="I641" s="2"/>
      <c r="J641" s="2"/>
      <c r="K641" s="2"/>
      <c r="L641" s="2"/>
      <c r="M641" s="2"/>
      <c r="N641" s="2"/>
      <c r="O641" s="2"/>
    </row>
    <row r="642" spans="8:15" x14ac:dyDescent="0.2">
      <c r="H642" s="2"/>
      <c r="I642" s="2"/>
      <c r="J642" s="2"/>
      <c r="K642" s="2"/>
      <c r="L642" s="2"/>
      <c r="M642" s="2"/>
      <c r="N642" s="2"/>
      <c r="O642" s="2"/>
    </row>
    <row r="643" spans="8:15" x14ac:dyDescent="0.2">
      <c r="H643" s="2"/>
      <c r="I643" s="2"/>
      <c r="J643" s="2"/>
      <c r="K643" s="2"/>
      <c r="L643" s="2"/>
      <c r="M643" s="2"/>
      <c r="N643" s="2"/>
      <c r="O643" s="2"/>
    </row>
    <row r="644" spans="8:15" x14ac:dyDescent="0.2">
      <c r="H644" s="2"/>
      <c r="I644" s="2"/>
      <c r="J644" s="2"/>
      <c r="K644" s="2"/>
      <c r="L644" s="2"/>
      <c r="M644" s="2"/>
      <c r="N644" s="2"/>
      <c r="O644" s="2"/>
    </row>
    <row r="645" spans="8:15" x14ac:dyDescent="0.2">
      <c r="H645" s="2"/>
      <c r="I645" s="2"/>
      <c r="J645" s="2"/>
      <c r="K645" s="2"/>
      <c r="L645" s="2"/>
      <c r="M645" s="2"/>
      <c r="N645" s="2"/>
      <c r="O645" s="2"/>
    </row>
    <row r="646" spans="8:15" x14ac:dyDescent="0.2">
      <c r="H646" s="2"/>
      <c r="I646" s="2"/>
      <c r="J646" s="2"/>
      <c r="K646" s="2"/>
      <c r="L646" s="2"/>
      <c r="M646" s="2"/>
      <c r="N646" s="2"/>
      <c r="O646" s="2"/>
    </row>
    <row r="647" spans="8:15" x14ac:dyDescent="0.2">
      <c r="H647" s="2"/>
      <c r="I647" s="2"/>
      <c r="J647" s="2"/>
      <c r="K647" s="2"/>
      <c r="L647" s="2"/>
      <c r="M647" s="2"/>
      <c r="N647" s="2"/>
      <c r="O647" s="2"/>
    </row>
    <row r="648" spans="8:15" x14ac:dyDescent="0.2">
      <c r="H648" s="2"/>
      <c r="I648" s="2"/>
      <c r="J648" s="2"/>
      <c r="K648" s="2"/>
      <c r="L648" s="2"/>
      <c r="M648" s="2"/>
      <c r="N648" s="2"/>
      <c r="O648" s="2"/>
    </row>
    <row r="649" spans="8:15" x14ac:dyDescent="0.2">
      <c r="H649" s="2"/>
      <c r="I649" s="2"/>
      <c r="J649" s="2"/>
      <c r="K649" s="2"/>
      <c r="L649" s="2"/>
      <c r="M649" s="2"/>
      <c r="N649" s="2"/>
      <c r="O649" s="2"/>
    </row>
    <row r="650" spans="8:15" x14ac:dyDescent="0.2">
      <c r="H650" s="2"/>
      <c r="I650" s="2"/>
      <c r="J650" s="2"/>
      <c r="K650" s="2"/>
      <c r="L650" s="2"/>
      <c r="M650" s="2"/>
      <c r="N650" s="2"/>
      <c r="O650" s="2"/>
    </row>
    <row r="651" spans="8:15" x14ac:dyDescent="0.2">
      <c r="H651" s="2"/>
      <c r="I651" s="2"/>
      <c r="J651" s="2"/>
      <c r="K651" s="2"/>
      <c r="L651" s="2"/>
      <c r="M651" s="2"/>
      <c r="N651" s="2"/>
      <c r="O651" s="2"/>
    </row>
    <row r="652" spans="8:15" x14ac:dyDescent="0.2">
      <c r="H652" s="2"/>
      <c r="I652" s="2"/>
      <c r="J652" s="2"/>
      <c r="K652" s="2"/>
      <c r="L652" s="2"/>
      <c r="M652" s="2"/>
      <c r="N652" s="2"/>
      <c r="O652" s="2"/>
    </row>
    <row r="653" spans="8:15" x14ac:dyDescent="0.2">
      <c r="H653" s="2"/>
      <c r="I653" s="2"/>
      <c r="J653" s="2"/>
      <c r="K653" s="2"/>
      <c r="L653" s="2"/>
      <c r="M653" s="2"/>
      <c r="N653" s="2"/>
      <c r="O653" s="2"/>
    </row>
    <row r="654" spans="8:15" x14ac:dyDescent="0.2">
      <c r="H654" s="2"/>
      <c r="I654" s="2"/>
      <c r="J654" s="2"/>
      <c r="K654" s="2"/>
      <c r="L654" s="2"/>
      <c r="M654" s="2"/>
      <c r="N654" s="2"/>
      <c r="O654" s="2"/>
    </row>
    <row r="655" spans="8:15" x14ac:dyDescent="0.2">
      <c r="H655" s="2"/>
      <c r="I655" s="2"/>
      <c r="J655" s="2"/>
      <c r="K655" s="2"/>
      <c r="L655" s="2"/>
      <c r="M655" s="2"/>
      <c r="N655" s="2"/>
      <c r="O655" s="2"/>
    </row>
    <row r="656" spans="8:15" x14ac:dyDescent="0.2">
      <c r="H656" s="2"/>
      <c r="I656" s="2"/>
      <c r="J656" s="2"/>
      <c r="K656" s="2"/>
      <c r="L656" s="2"/>
      <c r="M656" s="2"/>
      <c r="N656" s="2"/>
      <c r="O656" s="2"/>
    </row>
    <row r="657" spans="8:15" x14ac:dyDescent="0.2">
      <c r="H657" s="2"/>
      <c r="I657" s="2"/>
      <c r="J657" s="2"/>
      <c r="K657" s="2"/>
      <c r="L657" s="2"/>
      <c r="M657" s="2"/>
      <c r="N657" s="2"/>
      <c r="O657" s="2"/>
    </row>
    <row r="658" spans="8:15" x14ac:dyDescent="0.2">
      <c r="H658" s="2"/>
      <c r="I658" s="2"/>
      <c r="J658" s="2"/>
      <c r="K658" s="2"/>
      <c r="L658" s="2"/>
      <c r="M658" s="2"/>
      <c r="N658" s="2"/>
      <c r="O658" s="2"/>
    </row>
    <row r="659" spans="8:15" x14ac:dyDescent="0.2">
      <c r="H659" s="2"/>
      <c r="I659" s="2"/>
      <c r="J659" s="2"/>
      <c r="K659" s="2"/>
      <c r="L659" s="2"/>
      <c r="M659" s="2"/>
      <c r="N659" s="2"/>
      <c r="O659" s="2"/>
    </row>
    <row r="660" spans="8:15" x14ac:dyDescent="0.2">
      <c r="H660" s="2"/>
      <c r="I660" s="2"/>
      <c r="J660" s="2"/>
      <c r="K660" s="2"/>
      <c r="L660" s="2"/>
      <c r="M660" s="2"/>
      <c r="N660" s="2"/>
      <c r="O660" s="2"/>
    </row>
    <row r="661" spans="8:15" x14ac:dyDescent="0.2">
      <c r="H661" s="2"/>
      <c r="I661" s="2"/>
      <c r="J661" s="2"/>
      <c r="K661" s="2"/>
      <c r="L661" s="2"/>
      <c r="M661" s="2"/>
      <c r="N661" s="2"/>
      <c r="O661" s="2"/>
    </row>
    <row r="662" spans="8:15" x14ac:dyDescent="0.2">
      <c r="H662" s="2"/>
      <c r="I662" s="2"/>
      <c r="J662" s="2"/>
      <c r="K662" s="2"/>
      <c r="L662" s="2"/>
      <c r="M662" s="2"/>
      <c r="N662" s="2"/>
      <c r="O662" s="2"/>
    </row>
    <row r="663" spans="8:15" x14ac:dyDescent="0.2">
      <c r="H663" s="2"/>
      <c r="I663" s="2"/>
      <c r="J663" s="2"/>
      <c r="K663" s="2"/>
      <c r="L663" s="2"/>
      <c r="M663" s="2"/>
      <c r="N663" s="2"/>
      <c r="O663" s="2"/>
    </row>
    <row r="664" spans="8:15" x14ac:dyDescent="0.2">
      <c r="H664" s="2"/>
      <c r="I664" s="2"/>
      <c r="J664" s="2"/>
      <c r="K664" s="2"/>
      <c r="L664" s="2"/>
      <c r="M664" s="2"/>
      <c r="N664" s="2"/>
      <c r="O664" s="2"/>
    </row>
    <row r="665" spans="8:15" x14ac:dyDescent="0.2">
      <c r="H665" s="2"/>
      <c r="I665" s="2"/>
      <c r="J665" s="2"/>
      <c r="K665" s="2"/>
      <c r="L665" s="2"/>
      <c r="M665" s="2"/>
      <c r="N665" s="2"/>
      <c r="O665" s="2"/>
    </row>
    <row r="666" spans="8:15" x14ac:dyDescent="0.2">
      <c r="H666" s="2"/>
      <c r="I666" s="2"/>
      <c r="J666" s="2"/>
      <c r="K666" s="2"/>
      <c r="L666" s="2"/>
      <c r="M666" s="2"/>
      <c r="N666" s="2"/>
      <c r="O666" s="2"/>
    </row>
    <row r="667" spans="8:15" x14ac:dyDescent="0.2">
      <c r="H667" s="2"/>
      <c r="I667" s="2"/>
      <c r="J667" s="2"/>
      <c r="K667" s="2"/>
      <c r="L667" s="2"/>
      <c r="M667" s="2"/>
      <c r="N667" s="2"/>
      <c r="O667" s="2"/>
    </row>
    <row r="668" spans="8:15" x14ac:dyDescent="0.2">
      <c r="H668" s="2"/>
      <c r="I668" s="2"/>
      <c r="J668" s="2"/>
      <c r="K668" s="2"/>
      <c r="L668" s="2"/>
      <c r="M668" s="2"/>
      <c r="N668" s="2"/>
      <c r="O668" s="2"/>
    </row>
    <row r="669" spans="8:15" x14ac:dyDescent="0.2">
      <c r="H669" s="2"/>
      <c r="I669" s="2"/>
      <c r="J669" s="2"/>
      <c r="K669" s="2"/>
      <c r="L669" s="2"/>
      <c r="M669" s="2"/>
      <c r="N669" s="2"/>
      <c r="O669" s="2"/>
    </row>
    <row r="670" spans="8:15" x14ac:dyDescent="0.2">
      <c r="H670" s="2"/>
      <c r="I670" s="2"/>
      <c r="J670" s="2"/>
      <c r="K670" s="2"/>
      <c r="L670" s="2"/>
      <c r="M670" s="2"/>
      <c r="N670" s="2"/>
      <c r="O670" s="2"/>
    </row>
    <row r="671" spans="8:15" x14ac:dyDescent="0.2">
      <c r="H671" s="2"/>
      <c r="I671" s="2"/>
      <c r="J671" s="2"/>
      <c r="K671" s="2"/>
      <c r="L671" s="2"/>
      <c r="M671" s="2"/>
      <c r="N671" s="2"/>
      <c r="O671" s="2"/>
    </row>
    <row r="672" spans="8:15" x14ac:dyDescent="0.2">
      <c r="H672" s="2"/>
      <c r="I672" s="2"/>
      <c r="J672" s="2"/>
      <c r="K672" s="2"/>
      <c r="L672" s="2"/>
      <c r="M672" s="2"/>
      <c r="N672" s="2"/>
      <c r="O672" s="2"/>
    </row>
    <row r="673" spans="8:15" x14ac:dyDescent="0.2">
      <c r="H673" s="2"/>
      <c r="I673" s="2"/>
      <c r="J673" s="2"/>
      <c r="K673" s="2"/>
      <c r="L673" s="2"/>
      <c r="M673" s="2"/>
      <c r="N673" s="2"/>
      <c r="O673" s="2"/>
    </row>
    <row r="674" spans="8:15" x14ac:dyDescent="0.2">
      <c r="H674" s="2"/>
      <c r="I674" s="2"/>
      <c r="J674" s="2"/>
      <c r="K674" s="2"/>
      <c r="L674" s="2"/>
      <c r="M674" s="2"/>
      <c r="N674" s="2"/>
      <c r="O674" s="2"/>
    </row>
    <row r="675" spans="8:15" x14ac:dyDescent="0.2">
      <c r="H675" s="2"/>
      <c r="I675" s="2"/>
      <c r="J675" s="2"/>
      <c r="K675" s="2"/>
      <c r="L675" s="2"/>
      <c r="M675" s="2"/>
      <c r="N675" s="2"/>
      <c r="O675" s="2"/>
    </row>
    <row r="676" spans="8:15" x14ac:dyDescent="0.2">
      <c r="H676" s="2"/>
      <c r="I676" s="2"/>
      <c r="J676" s="2"/>
      <c r="K676" s="2"/>
      <c r="L676" s="2"/>
      <c r="M676" s="2"/>
      <c r="N676" s="2"/>
      <c r="O676" s="2"/>
    </row>
    <row r="677" spans="8:15" x14ac:dyDescent="0.2">
      <c r="H677" s="2"/>
      <c r="I677" s="2"/>
      <c r="J677" s="2"/>
      <c r="K677" s="2"/>
      <c r="L677" s="2"/>
      <c r="M677" s="2"/>
      <c r="N677" s="2"/>
      <c r="O677" s="2"/>
    </row>
    <row r="678" spans="8:15" x14ac:dyDescent="0.2">
      <c r="H678" s="2"/>
      <c r="I678" s="2"/>
      <c r="J678" s="2"/>
      <c r="K678" s="2"/>
      <c r="L678" s="2"/>
      <c r="M678" s="2"/>
      <c r="N678" s="2"/>
      <c r="O678" s="2"/>
    </row>
    <row r="679" spans="8:15" x14ac:dyDescent="0.2">
      <c r="H679" s="2"/>
      <c r="I679" s="2"/>
      <c r="J679" s="2"/>
      <c r="K679" s="2"/>
      <c r="L679" s="2"/>
      <c r="M679" s="2"/>
      <c r="N679" s="2"/>
      <c r="O679" s="2"/>
    </row>
    <row r="680" spans="8:15" x14ac:dyDescent="0.2">
      <c r="H680" s="2"/>
      <c r="I680" s="2"/>
      <c r="J680" s="2"/>
      <c r="K680" s="2"/>
      <c r="L680" s="2"/>
      <c r="M680" s="2"/>
      <c r="N680" s="2"/>
      <c r="O680" s="2"/>
    </row>
    <row r="681" spans="8:15" x14ac:dyDescent="0.2">
      <c r="H681" s="2"/>
      <c r="I681" s="2"/>
      <c r="J681" s="2"/>
      <c r="K681" s="2"/>
      <c r="L681" s="2"/>
      <c r="M681" s="2"/>
      <c r="N681" s="2"/>
      <c r="O681" s="2"/>
    </row>
    <row r="682" spans="8:15" x14ac:dyDescent="0.2">
      <c r="H682" s="2"/>
      <c r="I682" s="2"/>
      <c r="J682" s="2"/>
      <c r="K682" s="2"/>
      <c r="L682" s="2"/>
      <c r="M682" s="2"/>
      <c r="N682" s="2"/>
      <c r="O682" s="2"/>
    </row>
    <row r="683" spans="8:15" x14ac:dyDescent="0.2">
      <c r="H683" s="2"/>
      <c r="I683" s="2"/>
      <c r="J683" s="2"/>
      <c r="K683" s="2"/>
      <c r="L683" s="2"/>
      <c r="M683" s="2"/>
      <c r="N683" s="2"/>
      <c r="O683" s="2"/>
    </row>
    <row r="684" spans="8:15" x14ac:dyDescent="0.2">
      <c r="H684" s="2"/>
      <c r="I684" s="2"/>
      <c r="J684" s="2"/>
      <c r="K684" s="2"/>
      <c r="L684" s="2"/>
      <c r="M684" s="2"/>
      <c r="N684" s="2"/>
      <c r="O684" s="2"/>
    </row>
    <row r="685" spans="8:15" x14ac:dyDescent="0.2">
      <c r="H685" s="2"/>
      <c r="I685" s="2"/>
      <c r="J685" s="2"/>
      <c r="K685" s="2"/>
      <c r="L685" s="2"/>
      <c r="M685" s="2"/>
      <c r="N685" s="2"/>
      <c r="O685" s="2"/>
    </row>
    <row r="686" spans="8:15" x14ac:dyDescent="0.2">
      <c r="H686" s="2"/>
      <c r="I686" s="2"/>
      <c r="J686" s="2"/>
      <c r="K686" s="2"/>
      <c r="L686" s="2"/>
      <c r="M686" s="2"/>
      <c r="N686" s="2"/>
      <c r="O686" s="2"/>
    </row>
    <row r="687" spans="8:15" x14ac:dyDescent="0.2">
      <c r="H687" s="2"/>
      <c r="I687" s="2"/>
      <c r="J687" s="2"/>
      <c r="K687" s="2"/>
      <c r="L687" s="2"/>
      <c r="M687" s="2"/>
      <c r="N687" s="2"/>
      <c r="O687" s="2"/>
    </row>
    <row r="688" spans="8:15" x14ac:dyDescent="0.2">
      <c r="H688" s="2"/>
      <c r="I688" s="2"/>
      <c r="J688" s="2"/>
      <c r="K688" s="2"/>
      <c r="L688" s="2"/>
      <c r="M688" s="2"/>
      <c r="N688" s="2"/>
      <c r="O688" s="2"/>
    </row>
    <row r="689" spans="8:15" x14ac:dyDescent="0.2">
      <c r="H689" s="2"/>
      <c r="I689" s="2"/>
      <c r="J689" s="2"/>
      <c r="K689" s="2"/>
      <c r="L689" s="2"/>
      <c r="M689" s="2"/>
      <c r="N689" s="2"/>
      <c r="O689" s="2"/>
    </row>
    <row r="690" spans="8:15" x14ac:dyDescent="0.2">
      <c r="H690" s="2"/>
      <c r="I690" s="2"/>
      <c r="J690" s="2"/>
      <c r="K690" s="2"/>
      <c r="L690" s="2"/>
      <c r="M690" s="2"/>
      <c r="N690" s="2"/>
      <c r="O690" s="2"/>
    </row>
    <row r="691" spans="8:15" x14ac:dyDescent="0.2">
      <c r="H691" s="2"/>
      <c r="I691" s="2"/>
      <c r="J691" s="2"/>
      <c r="K691" s="2"/>
      <c r="L691" s="2"/>
      <c r="M691" s="2"/>
      <c r="N691" s="2"/>
      <c r="O691" s="2"/>
    </row>
    <row r="692" spans="8:15" x14ac:dyDescent="0.2">
      <c r="H692" s="2"/>
      <c r="I692" s="2"/>
      <c r="J692" s="2"/>
      <c r="K692" s="2"/>
      <c r="L692" s="2"/>
      <c r="M692" s="2"/>
      <c r="N692" s="2"/>
      <c r="O692" s="2"/>
    </row>
    <row r="693" spans="8:15" x14ac:dyDescent="0.2">
      <c r="H693" s="2"/>
      <c r="I693" s="2"/>
      <c r="J693" s="2"/>
      <c r="K693" s="2"/>
      <c r="L693" s="2"/>
      <c r="M693" s="2"/>
      <c r="N693" s="2"/>
      <c r="O693" s="2"/>
    </row>
    <row r="694" spans="8:15" x14ac:dyDescent="0.2">
      <c r="H694" s="2"/>
      <c r="I694" s="2"/>
      <c r="J694" s="2"/>
      <c r="K694" s="2"/>
      <c r="L694" s="2"/>
      <c r="M694" s="2"/>
      <c r="N694" s="2"/>
      <c r="O694" s="2"/>
    </row>
    <row r="695" spans="8:15" x14ac:dyDescent="0.2">
      <c r="H695" s="2"/>
      <c r="I695" s="2"/>
      <c r="J695" s="2"/>
      <c r="K695" s="2"/>
      <c r="L695" s="2"/>
      <c r="M695" s="2"/>
      <c r="N695" s="2"/>
      <c r="O695" s="2"/>
    </row>
    <row r="696" spans="8:15" x14ac:dyDescent="0.2">
      <c r="H696" s="11"/>
      <c r="O696" s="12"/>
    </row>
    <row r="697" spans="8:15" x14ac:dyDescent="0.2">
      <c r="H697" s="11"/>
      <c r="O697" s="12"/>
    </row>
    <row r="698" spans="8:15" x14ac:dyDescent="0.2">
      <c r="H698" s="11"/>
      <c r="O698" s="12"/>
    </row>
    <row r="699" spans="8:15" x14ac:dyDescent="0.2">
      <c r="H699" s="11"/>
      <c r="O699" s="12"/>
    </row>
    <row r="700" spans="8:15" x14ac:dyDescent="0.2">
      <c r="H700" s="11"/>
      <c r="O700" s="12"/>
    </row>
    <row r="701" spans="8:15" x14ac:dyDescent="0.2">
      <c r="H701" s="11"/>
      <c r="O701" s="12"/>
    </row>
    <row r="702" spans="8:15" x14ac:dyDescent="0.2">
      <c r="H702" s="11"/>
      <c r="O702" s="12"/>
    </row>
    <row r="703" spans="8:15" x14ac:dyDescent="0.2">
      <c r="H703" s="11"/>
      <c r="O703" s="12"/>
    </row>
    <row r="704" spans="8:15" x14ac:dyDescent="0.2">
      <c r="H704" s="11"/>
      <c r="O704" s="12"/>
    </row>
    <row r="705" spans="8:15" x14ac:dyDescent="0.2">
      <c r="H705" s="11"/>
      <c r="O705" s="12"/>
    </row>
    <row r="706" spans="8:15" x14ac:dyDescent="0.2">
      <c r="H706" s="11"/>
      <c r="O706" s="12"/>
    </row>
    <row r="707" spans="8:15" x14ac:dyDescent="0.2">
      <c r="H707" s="11"/>
      <c r="O707" s="12"/>
    </row>
    <row r="708" spans="8:15" x14ac:dyDescent="0.2">
      <c r="H708" s="11"/>
      <c r="O708" s="12"/>
    </row>
    <row r="709" spans="8:15" x14ac:dyDescent="0.2">
      <c r="H709" s="11"/>
      <c r="O709" s="12"/>
    </row>
    <row r="710" spans="8:15" x14ac:dyDescent="0.2">
      <c r="H710" s="11"/>
      <c r="O710" s="12"/>
    </row>
    <row r="711" spans="8:15" x14ac:dyDescent="0.2">
      <c r="H711" s="11"/>
      <c r="O711" s="12"/>
    </row>
    <row r="712" spans="8:15" x14ac:dyDescent="0.2">
      <c r="H712" s="11"/>
      <c r="O712" s="12"/>
    </row>
    <row r="713" spans="8:15" x14ac:dyDescent="0.2">
      <c r="H713" s="11"/>
      <c r="O713" s="12"/>
    </row>
    <row r="714" spans="8:15" x14ac:dyDescent="0.2">
      <c r="H714" s="11"/>
      <c r="O714" s="12"/>
    </row>
    <row r="715" spans="8:15" x14ac:dyDescent="0.2">
      <c r="H715" s="11"/>
      <c r="O715" s="12"/>
    </row>
    <row r="716" spans="8:15" x14ac:dyDescent="0.2">
      <c r="H716" s="11"/>
      <c r="O716" s="12"/>
    </row>
    <row r="717" spans="8:15" x14ac:dyDescent="0.2">
      <c r="H717" s="11"/>
      <c r="O717" s="12"/>
    </row>
    <row r="718" spans="8:15" x14ac:dyDescent="0.2">
      <c r="H718" s="11"/>
      <c r="O718" s="12"/>
    </row>
    <row r="719" spans="8:15" x14ac:dyDescent="0.2">
      <c r="H719" s="11"/>
      <c r="O719" s="12"/>
    </row>
    <row r="720" spans="8:15" x14ac:dyDescent="0.2">
      <c r="H720" s="11"/>
      <c r="O720" s="12"/>
    </row>
    <row r="721" spans="8:15" x14ac:dyDescent="0.2">
      <c r="H721" s="11"/>
      <c r="O721" s="12"/>
    </row>
    <row r="722" spans="8:15" x14ac:dyDescent="0.2">
      <c r="H722" s="11"/>
      <c r="O722" s="12"/>
    </row>
    <row r="723" spans="8:15" x14ac:dyDescent="0.2">
      <c r="H723" s="11"/>
      <c r="O723" s="12"/>
    </row>
    <row r="724" spans="8:15" x14ac:dyDescent="0.2">
      <c r="H724" s="11"/>
      <c r="O724" s="12"/>
    </row>
    <row r="725" spans="8:15" x14ac:dyDescent="0.2">
      <c r="H725" s="11"/>
      <c r="O725" s="12"/>
    </row>
    <row r="726" spans="8:15" x14ac:dyDescent="0.2">
      <c r="H726" s="11"/>
      <c r="O726" s="12"/>
    </row>
    <row r="727" spans="8:15" x14ac:dyDescent="0.2">
      <c r="H727" s="11"/>
      <c r="O727" s="12"/>
    </row>
    <row r="728" spans="8:15" x14ac:dyDescent="0.2">
      <c r="H728" s="11"/>
      <c r="O728" s="12"/>
    </row>
    <row r="729" spans="8:15" x14ac:dyDescent="0.2">
      <c r="H729" s="11"/>
      <c r="O729" s="12"/>
    </row>
    <row r="730" spans="8:15" x14ac:dyDescent="0.2">
      <c r="H730" s="11"/>
      <c r="O730" s="12"/>
    </row>
    <row r="731" spans="8:15" x14ac:dyDescent="0.2">
      <c r="H731" s="11"/>
      <c r="O731" s="12"/>
    </row>
    <row r="732" spans="8:15" x14ac:dyDescent="0.2">
      <c r="H732" s="11"/>
      <c r="O732" s="12"/>
    </row>
    <row r="733" spans="8:15" x14ac:dyDescent="0.2">
      <c r="H733" s="11"/>
      <c r="O733" s="12"/>
    </row>
    <row r="734" spans="8:15" x14ac:dyDescent="0.2">
      <c r="H734" s="11"/>
      <c r="O734" s="12"/>
    </row>
    <row r="735" spans="8:15" x14ac:dyDescent="0.2">
      <c r="H735" s="11"/>
      <c r="O735" s="12"/>
    </row>
    <row r="736" spans="8:15" x14ac:dyDescent="0.2">
      <c r="H736" s="11"/>
      <c r="O736" s="12"/>
    </row>
    <row r="737" spans="8:15" x14ac:dyDescent="0.2">
      <c r="H737" s="11"/>
      <c r="O737" s="12"/>
    </row>
    <row r="738" spans="8:15" x14ac:dyDescent="0.2">
      <c r="H738" s="11"/>
      <c r="O738" s="12"/>
    </row>
    <row r="739" spans="8:15" x14ac:dyDescent="0.2">
      <c r="H739" s="11"/>
      <c r="O739" s="12"/>
    </row>
    <row r="740" spans="8:15" x14ac:dyDescent="0.2">
      <c r="H740" s="11"/>
      <c r="O740" s="12"/>
    </row>
    <row r="741" spans="8:15" x14ac:dyDescent="0.2">
      <c r="H741" s="11"/>
      <c r="O741" s="12"/>
    </row>
    <row r="742" spans="8:15" x14ac:dyDescent="0.2">
      <c r="H742" s="11"/>
      <c r="O742" s="12"/>
    </row>
    <row r="743" spans="8:15" x14ac:dyDescent="0.2">
      <c r="H743" s="11"/>
      <c r="O743" s="12"/>
    </row>
    <row r="744" spans="8:15" x14ac:dyDescent="0.2">
      <c r="H744" s="11"/>
      <c r="O744" s="12"/>
    </row>
    <row r="745" spans="8:15" x14ac:dyDescent="0.2">
      <c r="H745" s="11"/>
      <c r="O745" s="12"/>
    </row>
    <row r="746" spans="8:15" x14ac:dyDescent="0.2">
      <c r="H746" s="11"/>
      <c r="O746" s="12"/>
    </row>
    <row r="747" spans="8:15" x14ac:dyDescent="0.2">
      <c r="H747" s="11"/>
      <c r="O747" s="12"/>
    </row>
    <row r="748" spans="8:15" x14ac:dyDescent="0.2">
      <c r="H748" s="11"/>
      <c r="O748" s="12"/>
    </row>
    <row r="749" spans="8:15" x14ac:dyDescent="0.2">
      <c r="H749" s="11"/>
      <c r="O749" s="12"/>
    </row>
    <row r="750" spans="8:15" x14ac:dyDescent="0.2">
      <c r="H750" s="11"/>
      <c r="O750" s="12"/>
    </row>
    <row r="751" spans="8:15" x14ac:dyDescent="0.2">
      <c r="H751" s="11"/>
      <c r="O751" s="12"/>
    </row>
    <row r="752" spans="8:15" x14ac:dyDescent="0.2">
      <c r="H752" s="11"/>
      <c r="O752" s="12"/>
    </row>
    <row r="753" spans="8:15" x14ac:dyDescent="0.2">
      <c r="H753" s="11"/>
      <c r="O753" s="12"/>
    </row>
    <row r="754" spans="8:15" x14ac:dyDescent="0.2">
      <c r="H754" s="11"/>
      <c r="O754" s="12"/>
    </row>
    <row r="755" spans="8:15" x14ac:dyDescent="0.2">
      <c r="H755" s="11"/>
      <c r="O755" s="12"/>
    </row>
    <row r="756" spans="8:15" x14ac:dyDescent="0.2">
      <c r="H756" s="11"/>
      <c r="O756" s="12"/>
    </row>
    <row r="757" spans="8:15" x14ac:dyDescent="0.2">
      <c r="H757" s="11"/>
      <c r="O757" s="12"/>
    </row>
    <row r="758" spans="8:15" x14ac:dyDescent="0.2">
      <c r="H758" s="11"/>
      <c r="O758" s="12"/>
    </row>
    <row r="759" spans="8:15" x14ac:dyDescent="0.2">
      <c r="H759" s="11"/>
      <c r="O759" s="12"/>
    </row>
    <row r="760" spans="8:15" x14ac:dyDescent="0.2">
      <c r="H760" s="11"/>
      <c r="O760" s="12"/>
    </row>
    <row r="761" spans="8:15" x14ac:dyDescent="0.2">
      <c r="H761" s="11"/>
      <c r="O761" s="12"/>
    </row>
    <row r="762" spans="8:15" x14ac:dyDescent="0.2">
      <c r="H762" s="11"/>
      <c r="O762" s="12"/>
    </row>
    <row r="763" spans="8:15" x14ac:dyDescent="0.2">
      <c r="H763" s="11"/>
      <c r="O763" s="12"/>
    </row>
    <row r="764" spans="8:15" x14ac:dyDescent="0.2">
      <c r="H764" s="11"/>
      <c r="O764" s="12"/>
    </row>
    <row r="765" spans="8:15" x14ac:dyDescent="0.2">
      <c r="H765" s="11"/>
      <c r="O765" s="12"/>
    </row>
    <row r="766" spans="8:15" x14ac:dyDescent="0.2">
      <c r="H766" s="11"/>
      <c r="O766" s="12"/>
    </row>
    <row r="767" spans="8:15" x14ac:dyDescent="0.2">
      <c r="H767" s="11"/>
      <c r="O767" s="12"/>
    </row>
    <row r="768" spans="8:15" x14ac:dyDescent="0.2">
      <c r="H768" s="11"/>
      <c r="O768" s="12"/>
    </row>
    <row r="769" spans="8:15" x14ac:dyDescent="0.2">
      <c r="H769" s="11"/>
      <c r="O769" s="12"/>
    </row>
    <row r="770" spans="8:15" x14ac:dyDescent="0.2">
      <c r="H770" s="11"/>
      <c r="O770" s="12"/>
    </row>
    <row r="771" spans="8:15" x14ac:dyDescent="0.2">
      <c r="H771" s="11"/>
      <c r="O771" s="12"/>
    </row>
    <row r="772" spans="8:15" x14ac:dyDescent="0.2">
      <c r="H772" s="11"/>
      <c r="O772" s="12"/>
    </row>
    <row r="773" spans="8:15" x14ac:dyDescent="0.2">
      <c r="H773" s="11"/>
      <c r="O773" s="12"/>
    </row>
    <row r="774" spans="8:15" x14ac:dyDescent="0.2">
      <c r="H774" s="11"/>
      <c r="O774" s="12"/>
    </row>
    <row r="775" spans="8:15" x14ac:dyDescent="0.2">
      <c r="H775" s="11"/>
      <c r="O775" s="12"/>
    </row>
    <row r="776" spans="8:15" x14ac:dyDescent="0.2">
      <c r="H776" s="11"/>
      <c r="O776" s="12"/>
    </row>
    <row r="777" spans="8:15" x14ac:dyDescent="0.2">
      <c r="H777" s="11"/>
      <c r="O777" s="12"/>
    </row>
    <row r="778" spans="8:15" x14ac:dyDescent="0.2">
      <c r="H778" s="11"/>
      <c r="O778" s="12"/>
    </row>
    <row r="779" spans="8:15" x14ac:dyDescent="0.2">
      <c r="H779" s="11"/>
      <c r="O779" s="12"/>
    </row>
    <row r="780" spans="8:15" x14ac:dyDescent="0.2">
      <c r="H780" s="11"/>
      <c r="O780" s="12"/>
    </row>
    <row r="781" spans="8:15" x14ac:dyDescent="0.2">
      <c r="H781" s="11"/>
      <c r="O781" s="12"/>
    </row>
    <row r="782" spans="8:15" x14ac:dyDescent="0.2">
      <c r="H782" s="11"/>
      <c r="O782" s="12"/>
    </row>
    <row r="783" spans="8:15" x14ac:dyDescent="0.2">
      <c r="H783" s="11"/>
      <c r="O783" s="12"/>
    </row>
    <row r="784" spans="8:15" x14ac:dyDescent="0.2">
      <c r="H784" s="11"/>
      <c r="O784" s="12"/>
    </row>
    <row r="785" spans="8:15" x14ac:dyDescent="0.2">
      <c r="H785" s="11"/>
      <c r="O785" s="12"/>
    </row>
    <row r="786" spans="8:15" x14ac:dyDescent="0.2">
      <c r="H786" s="11"/>
      <c r="O786" s="12"/>
    </row>
    <row r="787" spans="8:15" x14ac:dyDescent="0.2">
      <c r="H787" s="11"/>
      <c r="O787" s="12"/>
    </row>
    <row r="788" spans="8:15" x14ac:dyDescent="0.2">
      <c r="H788" s="11"/>
      <c r="O788" s="12"/>
    </row>
    <row r="789" spans="8:15" x14ac:dyDescent="0.2">
      <c r="H789" s="11"/>
      <c r="O789" s="12"/>
    </row>
    <row r="790" spans="8:15" x14ac:dyDescent="0.2">
      <c r="H790" s="11"/>
      <c r="O790" s="12"/>
    </row>
    <row r="791" spans="8:15" x14ac:dyDescent="0.2">
      <c r="H791" s="11"/>
      <c r="O791" s="12"/>
    </row>
    <row r="792" spans="8:15" x14ac:dyDescent="0.2">
      <c r="H792" s="11"/>
      <c r="O792" s="12"/>
    </row>
    <row r="793" spans="8:15" x14ac:dyDescent="0.2">
      <c r="H793" s="11"/>
      <c r="O793" s="12"/>
    </row>
  </sheetData>
  <phoneticPr fontId="23" type="noConversion"/>
  <pageMargins left="0.75" right="0.75" top="1" bottom="1" header="0.5" footer="0.5"/>
  <pageSetup scale="75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S714"/>
  <sheetViews>
    <sheetView zoomScale="110" zoomScaleNormal="110" workbookViewId="0">
      <selection activeCell="K27" sqref="K27:M27"/>
    </sheetView>
  </sheetViews>
  <sheetFormatPr defaultRowHeight="12.75" x14ac:dyDescent="0.2"/>
  <cols>
    <col min="1" max="1" width="4" style="2" customWidth="1"/>
    <col min="2" max="2" width="11.5703125" style="87" bestFit="1" customWidth="1"/>
    <col min="3" max="3" width="8.5703125" style="2" customWidth="1"/>
    <col min="4" max="4" width="6.42578125" style="3" customWidth="1"/>
    <col min="5" max="5" width="9.140625" style="3" customWidth="1"/>
    <col min="6" max="6" width="8.42578125" style="2" customWidth="1"/>
    <col min="7" max="7" width="21.28515625" style="3" customWidth="1"/>
    <col min="8" max="8" width="3" style="14" customWidth="1"/>
    <col min="9" max="9" width="5.42578125" style="11" customWidth="1"/>
    <col min="10" max="10" width="9.7109375" style="11" customWidth="1"/>
    <col min="11" max="11" width="8.7109375" style="11" customWidth="1"/>
    <col min="12" max="12" width="8" style="11" customWidth="1"/>
    <col min="13" max="13" width="9" style="11" customWidth="1"/>
    <col min="14" max="14" width="9.140625" style="11" customWidth="1"/>
    <col min="15" max="15" width="8.7109375" style="15" customWidth="1"/>
    <col min="16" max="16" width="19.7109375" style="3" customWidth="1"/>
    <col min="17" max="17" width="9.140625" style="2"/>
    <col min="18" max="18" width="13" style="2" customWidth="1"/>
    <col min="19" max="16384" width="9.140625" style="2"/>
  </cols>
  <sheetData>
    <row r="1" spans="1:19" s="81" customFormat="1" ht="21" customHeight="1" x14ac:dyDescent="0.25">
      <c r="B1" s="91"/>
      <c r="C1" s="125" t="s">
        <v>65</v>
      </c>
      <c r="D1" s="339"/>
      <c r="E1" s="340"/>
      <c r="F1" s="126"/>
      <c r="P1" s="107"/>
    </row>
    <row r="2" spans="1:19" s="81" customFormat="1" ht="15" x14ac:dyDescent="0.25">
      <c r="B2" s="91"/>
      <c r="C2" s="125" t="s">
        <v>1</v>
      </c>
      <c r="D2" s="339"/>
      <c r="E2" s="340"/>
      <c r="F2" s="126"/>
      <c r="P2" s="107"/>
    </row>
    <row r="3" spans="1:19" s="81" customFormat="1" ht="15" x14ac:dyDescent="0.25">
      <c r="A3" s="82"/>
      <c r="B3" s="92"/>
      <c r="C3" s="125" t="s">
        <v>82</v>
      </c>
      <c r="D3" s="340"/>
      <c r="E3" s="339"/>
      <c r="F3" s="126"/>
      <c r="P3" s="107"/>
    </row>
    <row r="4" spans="1:19" s="81" customFormat="1" ht="20.25" customHeight="1" x14ac:dyDescent="0.2">
      <c r="B4" s="91"/>
      <c r="C4" s="176"/>
      <c r="D4" s="107"/>
      <c r="E4" s="107"/>
      <c r="G4" s="107"/>
      <c r="P4" s="107"/>
    </row>
    <row r="5" spans="1:19" ht="16.5" thickBot="1" x14ac:dyDescent="0.3">
      <c r="A5" s="4" t="s">
        <v>101</v>
      </c>
      <c r="B5" s="88"/>
      <c r="C5" s="4"/>
      <c r="D5" s="64"/>
      <c r="E5" s="64"/>
      <c r="F5" s="4"/>
      <c r="G5" s="64"/>
      <c r="H5" s="4"/>
      <c r="I5" s="4"/>
      <c r="J5" s="4"/>
      <c r="K5" s="4"/>
      <c r="L5" s="23"/>
      <c r="M5" s="23"/>
      <c r="N5" s="23"/>
      <c r="O5" s="23"/>
      <c r="P5" s="99"/>
      <c r="Q5" s="23"/>
      <c r="R5" s="23"/>
      <c r="S5" s="23"/>
    </row>
    <row r="6" spans="1:19" ht="13.5" thickBot="1" x14ac:dyDescent="0.25">
      <c r="A6" s="206" t="s">
        <v>2</v>
      </c>
      <c r="B6" s="207" t="s">
        <v>49</v>
      </c>
      <c r="C6" s="224" t="s">
        <v>48</v>
      </c>
      <c r="D6" s="209" t="s">
        <v>0</v>
      </c>
      <c r="E6" s="210" t="s">
        <v>3</v>
      </c>
      <c r="F6" s="211" t="s">
        <v>50</v>
      </c>
      <c r="G6" s="212" t="s">
        <v>4</v>
      </c>
      <c r="H6" s="206" t="s">
        <v>28</v>
      </c>
      <c r="I6" s="213" t="s">
        <v>5</v>
      </c>
      <c r="J6" s="214" t="s">
        <v>6</v>
      </c>
      <c r="K6" s="229" t="s">
        <v>7</v>
      </c>
      <c r="L6" s="216" t="s">
        <v>8</v>
      </c>
      <c r="M6" s="214" t="s">
        <v>9</v>
      </c>
      <c r="N6" s="217" t="s">
        <v>10</v>
      </c>
      <c r="O6" s="214" t="s">
        <v>11</v>
      </c>
      <c r="P6" s="249" t="s">
        <v>12</v>
      </c>
    </row>
    <row r="7" spans="1:19" x14ac:dyDescent="0.2">
      <c r="A7" s="44">
        <v>1</v>
      </c>
      <c r="B7" s="269"/>
      <c r="C7" s="32"/>
      <c r="D7" s="38"/>
      <c r="E7" s="77"/>
      <c r="F7" s="35" t="s">
        <v>128</v>
      </c>
      <c r="G7" s="74" t="s">
        <v>93</v>
      </c>
      <c r="H7" s="45">
        <v>10</v>
      </c>
      <c r="I7" s="37">
        <v>11110</v>
      </c>
      <c r="J7" s="220">
        <f>SUM(K7+L7+M7+N7+O7)</f>
        <v>7041.22</v>
      </c>
      <c r="K7" s="316">
        <v>7041.22</v>
      </c>
      <c r="L7" s="305"/>
      <c r="M7" s="185"/>
      <c r="N7" s="186"/>
      <c r="O7" s="186"/>
      <c r="P7" s="106"/>
      <c r="R7" s="262"/>
    </row>
    <row r="8" spans="1:19" x14ac:dyDescent="0.2">
      <c r="A8" s="329">
        <v>2</v>
      </c>
      <c r="B8" s="266" t="s">
        <v>149</v>
      </c>
      <c r="C8" s="350" t="s">
        <v>150</v>
      </c>
      <c r="D8" s="78">
        <v>11370</v>
      </c>
      <c r="E8" s="35">
        <v>631250049</v>
      </c>
      <c r="F8" s="35" t="s">
        <v>135</v>
      </c>
      <c r="G8" s="404" t="s">
        <v>144</v>
      </c>
      <c r="H8" s="45">
        <v>10</v>
      </c>
      <c r="I8" s="37">
        <v>13210</v>
      </c>
      <c r="J8" s="220">
        <f t="shared" ref="J8" si="0">SUM(K8+L8+M8+N8+O8)</f>
        <v>199.76</v>
      </c>
      <c r="K8" s="182"/>
      <c r="L8" s="182">
        <v>199.76</v>
      </c>
      <c r="M8" s="182"/>
      <c r="N8" s="182"/>
      <c r="O8" s="182"/>
      <c r="P8" s="292" t="s">
        <v>132</v>
      </c>
    </row>
    <row r="9" spans="1:19" x14ac:dyDescent="0.2">
      <c r="A9" s="34">
        <v>3</v>
      </c>
      <c r="B9" s="266" t="s">
        <v>151</v>
      </c>
      <c r="C9" s="350" t="s">
        <v>150</v>
      </c>
      <c r="D9" s="78">
        <v>11406</v>
      </c>
      <c r="E9" s="73">
        <v>631250048</v>
      </c>
      <c r="F9" s="35" t="s">
        <v>135</v>
      </c>
      <c r="G9" s="404" t="s">
        <v>144</v>
      </c>
      <c r="H9" s="45">
        <v>10</v>
      </c>
      <c r="I9" s="37">
        <v>13210</v>
      </c>
      <c r="J9" s="220">
        <f t="shared" ref="J9:J10" si="1">SUM(K9+L9+M9+N9+O9)</f>
        <v>100.94</v>
      </c>
      <c r="K9" s="182"/>
      <c r="L9" s="182">
        <v>100.94</v>
      </c>
      <c r="M9" s="182"/>
      <c r="N9" s="182"/>
      <c r="O9" s="182"/>
      <c r="P9" s="292" t="s">
        <v>132</v>
      </c>
    </row>
    <row r="10" spans="1:19" x14ac:dyDescent="0.2">
      <c r="A10" s="329">
        <v>4</v>
      </c>
      <c r="B10" s="266" t="s">
        <v>160</v>
      </c>
      <c r="C10" s="350" t="s">
        <v>157</v>
      </c>
      <c r="D10" s="78">
        <v>11926</v>
      </c>
      <c r="E10" s="77">
        <v>631250042</v>
      </c>
      <c r="F10" s="35" t="s">
        <v>135</v>
      </c>
      <c r="G10" s="80" t="s">
        <v>158</v>
      </c>
      <c r="H10" s="30">
        <v>10</v>
      </c>
      <c r="I10" s="31">
        <v>13230</v>
      </c>
      <c r="J10" s="220">
        <f t="shared" si="1"/>
        <v>29.04</v>
      </c>
      <c r="K10" s="316"/>
      <c r="L10" s="182">
        <v>29.04</v>
      </c>
      <c r="M10" s="182"/>
      <c r="N10" s="182"/>
      <c r="O10" s="182"/>
      <c r="P10" s="106" t="s">
        <v>159</v>
      </c>
    </row>
    <row r="11" spans="1:19" x14ac:dyDescent="0.2">
      <c r="A11" s="34">
        <v>5</v>
      </c>
      <c r="B11" s="266" t="s">
        <v>162</v>
      </c>
      <c r="C11" s="350" t="s">
        <v>163</v>
      </c>
      <c r="D11" s="78">
        <v>11940</v>
      </c>
      <c r="E11" s="73">
        <v>631250006</v>
      </c>
      <c r="F11" s="40" t="s">
        <v>135</v>
      </c>
      <c r="G11" s="291" t="s">
        <v>164</v>
      </c>
      <c r="H11" s="268">
        <v>10</v>
      </c>
      <c r="I11" s="48">
        <v>13250</v>
      </c>
      <c r="J11" s="220">
        <f>SUM(K11+L11+M11+N11+O11)</f>
        <v>14.06</v>
      </c>
      <c r="K11" s="185"/>
      <c r="L11" s="185">
        <v>14.06</v>
      </c>
      <c r="M11" s="185"/>
      <c r="N11" s="186"/>
      <c r="O11" s="189"/>
      <c r="P11" s="106" t="s">
        <v>165</v>
      </c>
    </row>
    <row r="12" spans="1:19" x14ac:dyDescent="0.2">
      <c r="A12" s="329">
        <v>6</v>
      </c>
      <c r="B12" s="266" t="s">
        <v>283</v>
      </c>
      <c r="C12" s="350" t="s">
        <v>284</v>
      </c>
      <c r="D12" s="78">
        <v>22556</v>
      </c>
      <c r="E12" s="73">
        <v>631250018</v>
      </c>
      <c r="F12" s="35" t="s">
        <v>276</v>
      </c>
      <c r="G12" s="74" t="s">
        <v>285</v>
      </c>
      <c r="H12" s="45">
        <v>10</v>
      </c>
      <c r="I12" s="37">
        <v>14310</v>
      </c>
      <c r="J12" s="220">
        <f>SUM(K12+L12+M12+N12+O12)</f>
        <v>240</v>
      </c>
      <c r="K12" s="408"/>
      <c r="L12" s="185"/>
      <c r="M12" s="185">
        <v>240</v>
      </c>
      <c r="N12" s="186"/>
      <c r="O12" s="189"/>
      <c r="P12" s="106" t="s">
        <v>286</v>
      </c>
    </row>
    <row r="13" spans="1:19" x14ac:dyDescent="0.2">
      <c r="A13" s="34">
        <v>7</v>
      </c>
      <c r="B13" s="266" t="s">
        <v>407</v>
      </c>
      <c r="C13" s="350" t="s">
        <v>408</v>
      </c>
      <c r="D13" s="78">
        <v>29733</v>
      </c>
      <c r="E13" s="73">
        <v>631250023</v>
      </c>
      <c r="F13" s="36" t="s">
        <v>377</v>
      </c>
      <c r="G13" s="451" t="s">
        <v>403</v>
      </c>
      <c r="H13" s="30">
        <v>10</v>
      </c>
      <c r="I13" s="31">
        <v>14010</v>
      </c>
      <c r="J13" s="220">
        <f>SUM(K13+L13+M13+N13+O13)</f>
        <v>215</v>
      </c>
      <c r="K13" s="185"/>
      <c r="L13" s="185"/>
      <c r="M13" s="185">
        <v>215</v>
      </c>
      <c r="N13" s="186"/>
      <c r="O13" s="189"/>
      <c r="P13" s="106" t="s">
        <v>318</v>
      </c>
    </row>
    <row r="14" spans="1:19" x14ac:dyDescent="0.2">
      <c r="A14" s="329">
        <v>8</v>
      </c>
      <c r="B14" s="266" t="s">
        <v>151</v>
      </c>
      <c r="C14" s="350" t="s">
        <v>264</v>
      </c>
      <c r="D14" s="78">
        <v>37366</v>
      </c>
      <c r="E14" s="73">
        <v>631250070</v>
      </c>
      <c r="F14" s="35" t="s">
        <v>536</v>
      </c>
      <c r="G14" s="74" t="s">
        <v>144</v>
      </c>
      <c r="H14" s="45">
        <v>10</v>
      </c>
      <c r="I14" s="37">
        <v>13210</v>
      </c>
      <c r="J14" s="220">
        <f t="shared" ref="J14:J23" si="2">SUM(K14+L14+M14+N14+O14)</f>
        <v>313.64</v>
      </c>
      <c r="K14" s="182"/>
      <c r="L14" s="182">
        <v>313.64</v>
      </c>
      <c r="M14" s="182"/>
      <c r="N14" s="182"/>
      <c r="O14" s="182"/>
      <c r="P14" s="292" t="s">
        <v>132</v>
      </c>
    </row>
    <row r="15" spans="1:19" x14ac:dyDescent="0.2">
      <c r="A15" s="329">
        <v>9</v>
      </c>
      <c r="B15" s="266" t="s">
        <v>149</v>
      </c>
      <c r="C15" s="350" t="s">
        <v>264</v>
      </c>
      <c r="D15" s="78">
        <v>37404</v>
      </c>
      <c r="E15" s="73">
        <v>631250071</v>
      </c>
      <c r="F15" s="35" t="s">
        <v>536</v>
      </c>
      <c r="G15" s="74" t="s">
        <v>144</v>
      </c>
      <c r="H15" s="45">
        <v>10</v>
      </c>
      <c r="I15" s="37">
        <v>13210</v>
      </c>
      <c r="J15" s="220">
        <f t="shared" si="2"/>
        <v>232.19</v>
      </c>
      <c r="K15" s="185"/>
      <c r="L15" s="185">
        <v>232.19</v>
      </c>
      <c r="M15" s="185"/>
      <c r="N15" s="186"/>
      <c r="O15" s="189"/>
      <c r="P15" s="292" t="s">
        <v>132</v>
      </c>
    </row>
    <row r="16" spans="1:19" x14ac:dyDescent="0.2">
      <c r="A16" s="329">
        <v>10</v>
      </c>
      <c r="B16" s="266" t="s">
        <v>573</v>
      </c>
      <c r="C16" s="350" t="s">
        <v>128</v>
      </c>
      <c r="D16" s="78">
        <v>37808</v>
      </c>
      <c r="E16" s="77">
        <v>631250061</v>
      </c>
      <c r="F16" s="35" t="s">
        <v>575</v>
      </c>
      <c r="G16" s="80" t="s">
        <v>158</v>
      </c>
      <c r="H16" s="30">
        <v>10</v>
      </c>
      <c r="I16" s="31">
        <v>13230</v>
      </c>
      <c r="J16" s="220">
        <f t="shared" si="2"/>
        <v>29.04</v>
      </c>
      <c r="K16" s="316"/>
      <c r="L16" s="182">
        <v>29.04</v>
      </c>
      <c r="M16" s="182"/>
      <c r="N16" s="182"/>
      <c r="O16" s="182"/>
      <c r="P16" s="106" t="s">
        <v>159</v>
      </c>
    </row>
    <row r="17" spans="1:16" x14ac:dyDescent="0.2">
      <c r="A17" s="329">
        <v>11</v>
      </c>
      <c r="B17" s="266" t="s">
        <v>617</v>
      </c>
      <c r="C17" s="350" t="s">
        <v>234</v>
      </c>
      <c r="D17" s="78">
        <v>40392</v>
      </c>
      <c r="E17" s="77">
        <v>631250081</v>
      </c>
      <c r="F17" s="36" t="s">
        <v>603</v>
      </c>
      <c r="G17" s="291" t="s">
        <v>164</v>
      </c>
      <c r="H17" s="268">
        <v>10</v>
      </c>
      <c r="I17" s="48">
        <v>13250</v>
      </c>
      <c r="J17" s="220">
        <f t="shared" si="2"/>
        <v>28.05</v>
      </c>
      <c r="K17" s="408"/>
      <c r="L17" s="185">
        <v>28.05</v>
      </c>
      <c r="M17" s="185"/>
      <c r="N17" s="186"/>
      <c r="O17" s="189"/>
      <c r="P17" s="106" t="s">
        <v>165</v>
      </c>
    </row>
    <row r="18" spans="1:16" x14ac:dyDescent="0.2">
      <c r="A18" s="329">
        <v>12</v>
      </c>
      <c r="B18" s="266" t="s">
        <v>715</v>
      </c>
      <c r="C18" s="350" t="s">
        <v>168</v>
      </c>
      <c r="D18" s="78">
        <v>42641</v>
      </c>
      <c r="E18" s="77">
        <v>631250029</v>
      </c>
      <c r="F18" s="35" t="s">
        <v>663</v>
      </c>
      <c r="G18" s="291" t="s">
        <v>716</v>
      </c>
      <c r="H18" s="268">
        <v>10</v>
      </c>
      <c r="I18" s="48">
        <v>13780</v>
      </c>
      <c r="J18" s="220">
        <f t="shared" si="2"/>
        <v>236.25</v>
      </c>
      <c r="K18" s="408"/>
      <c r="L18" s="185"/>
      <c r="M18" s="185">
        <v>236.25</v>
      </c>
      <c r="N18" s="186"/>
      <c r="O18" s="189"/>
      <c r="P18" s="106" t="s">
        <v>305</v>
      </c>
    </row>
    <row r="19" spans="1:16" x14ac:dyDescent="0.2">
      <c r="A19" s="329">
        <v>13</v>
      </c>
      <c r="B19" s="266"/>
      <c r="C19" s="350"/>
      <c r="D19" s="78"/>
      <c r="E19" s="77"/>
      <c r="F19" s="35" t="s">
        <v>735</v>
      </c>
      <c r="G19" s="74" t="s">
        <v>94</v>
      </c>
      <c r="H19" s="45">
        <v>10</v>
      </c>
      <c r="I19" s="37">
        <v>11110</v>
      </c>
      <c r="J19" s="220">
        <f t="shared" si="2"/>
        <v>7681.72</v>
      </c>
      <c r="K19" s="408">
        <v>7681.72</v>
      </c>
      <c r="L19" s="185"/>
      <c r="M19" s="185"/>
      <c r="N19" s="186"/>
      <c r="O19" s="189"/>
      <c r="P19" s="106"/>
    </row>
    <row r="20" spans="1:16" x14ac:dyDescent="0.2">
      <c r="A20" s="329">
        <v>14</v>
      </c>
      <c r="B20" s="266" t="s">
        <v>809</v>
      </c>
      <c r="C20" s="350" t="s">
        <v>157</v>
      </c>
      <c r="D20" s="78">
        <v>50736</v>
      </c>
      <c r="E20" s="77">
        <v>631250106</v>
      </c>
      <c r="F20" s="35" t="s">
        <v>795</v>
      </c>
      <c r="G20" s="291" t="s">
        <v>304</v>
      </c>
      <c r="H20" s="268">
        <v>10</v>
      </c>
      <c r="I20" s="48">
        <v>13780</v>
      </c>
      <c r="J20" s="220">
        <f t="shared" si="2"/>
        <v>159.6</v>
      </c>
      <c r="K20" s="408"/>
      <c r="L20" s="185"/>
      <c r="M20" s="185">
        <v>159.6</v>
      </c>
      <c r="N20" s="186"/>
      <c r="O20" s="189"/>
      <c r="P20" s="106" t="s">
        <v>307</v>
      </c>
    </row>
    <row r="21" spans="1:16" x14ac:dyDescent="0.2">
      <c r="A21" s="34">
        <v>15</v>
      </c>
      <c r="B21" s="266" t="s">
        <v>841</v>
      </c>
      <c r="C21" s="330" t="s">
        <v>842</v>
      </c>
      <c r="D21" s="78">
        <v>53514</v>
      </c>
      <c r="E21" s="38">
        <v>631250116</v>
      </c>
      <c r="F21" s="40" t="s">
        <v>819</v>
      </c>
      <c r="G21" s="74" t="s">
        <v>843</v>
      </c>
      <c r="H21" s="268">
        <v>10</v>
      </c>
      <c r="I21" s="37">
        <v>13310</v>
      </c>
      <c r="J21" s="220">
        <f t="shared" si="2"/>
        <v>150</v>
      </c>
      <c r="K21" s="185"/>
      <c r="L21" s="185"/>
      <c r="M21" s="185">
        <v>150</v>
      </c>
      <c r="N21" s="186"/>
      <c r="O21" s="189"/>
      <c r="P21" s="106" t="s">
        <v>958</v>
      </c>
    </row>
    <row r="22" spans="1:16" x14ac:dyDescent="0.2">
      <c r="A22" s="329">
        <v>16</v>
      </c>
      <c r="B22" s="265" t="s">
        <v>151</v>
      </c>
      <c r="C22" s="67" t="s">
        <v>524</v>
      </c>
      <c r="D22" s="38">
        <v>60926</v>
      </c>
      <c r="E22" s="75">
        <v>631250117</v>
      </c>
      <c r="F22" s="406" t="s">
        <v>914</v>
      </c>
      <c r="G22" s="465" t="s">
        <v>144</v>
      </c>
      <c r="H22" s="45">
        <v>10</v>
      </c>
      <c r="I22" s="37">
        <v>13210</v>
      </c>
      <c r="J22" s="220">
        <f t="shared" si="2"/>
        <v>319.67</v>
      </c>
      <c r="K22" s="316"/>
      <c r="L22" s="182">
        <v>319.67</v>
      </c>
      <c r="M22" s="182"/>
      <c r="N22" s="186"/>
      <c r="O22" s="189"/>
      <c r="P22" s="292" t="s">
        <v>132</v>
      </c>
    </row>
    <row r="23" spans="1:16" x14ac:dyDescent="0.2">
      <c r="A23" s="34">
        <v>17</v>
      </c>
      <c r="B23" s="265" t="s">
        <v>1533</v>
      </c>
      <c r="C23" s="67" t="s">
        <v>735</v>
      </c>
      <c r="D23" s="78">
        <v>78236</v>
      </c>
      <c r="E23" s="73">
        <v>631250166</v>
      </c>
      <c r="F23" s="406" t="s">
        <v>1527</v>
      </c>
      <c r="G23" s="275" t="s">
        <v>716</v>
      </c>
      <c r="H23" s="45">
        <v>10</v>
      </c>
      <c r="I23" s="36">
        <v>13780</v>
      </c>
      <c r="J23" s="220">
        <f t="shared" si="2"/>
        <v>58.95</v>
      </c>
      <c r="K23" s="408"/>
      <c r="L23" s="185"/>
      <c r="M23" s="185">
        <v>58.95</v>
      </c>
      <c r="N23" s="186"/>
      <c r="O23" s="189"/>
      <c r="P23" s="106" t="s">
        <v>307</v>
      </c>
    </row>
    <row r="24" spans="1:16" x14ac:dyDescent="0.2">
      <c r="A24" s="329">
        <v>18</v>
      </c>
      <c r="B24" s="265" t="s">
        <v>1535</v>
      </c>
      <c r="C24" s="265" t="s">
        <v>735</v>
      </c>
      <c r="D24" s="78">
        <v>78318</v>
      </c>
      <c r="E24" s="73">
        <v>631250156</v>
      </c>
      <c r="F24" s="406" t="s">
        <v>1527</v>
      </c>
      <c r="G24" s="80" t="s">
        <v>158</v>
      </c>
      <c r="H24" s="30">
        <v>10</v>
      </c>
      <c r="I24" s="31">
        <v>13230</v>
      </c>
      <c r="J24" s="220">
        <f t="shared" ref="J24" si="3">SUM(K24+L24+M24+N24+O24)</f>
        <v>29.04</v>
      </c>
      <c r="K24" s="316"/>
      <c r="L24" s="182">
        <v>29.04</v>
      </c>
      <c r="M24" s="182"/>
      <c r="N24" s="182"/>
      <c r="O24" s="182"/>
      <c r="P24" s="106" t="s">
        <v>159</v>
      </c>
    </row>
    <row r="25" spans="1:16" ht="13.5" thickBot="1" x14ac:dyDescent="0.25">
      <c r="A25" s="329">
        <v>19</v>
      </c>
      <c r="B25" s="266"/>
      <c r="C25" s="350"/>
      <c r="D25" s="78"/>
      <c r="E25" s="73"/>
      <c r="F25" s="406" t="s">
        <v>1563</v>
      </c>
      <c r="G25" s="74" t="s">
        <v>95</v>
      </c>
      <c r="H25" s="45">
        <v>10</v>
      </c>
      <c r="I25" s="37">
        <v>11110</v>
      </c>
      <c r="J25" s="220">
        <f>SUM(K25+L25+M25+N25+O25)</f>
        <v>7401.42</v>
      </c>
      <c r="K25" s="408">
        <v>7401.42</v>
      </c>
      <c r="L25" s="185"/>
      <c r="M25" s="185"/>
      <c r="N25" s="186"/>
      <c r="O25" s="189"/>
      <c r="P25" s="106"/>
    </row>
    <row r="26" spans="1:16" ht="13.5" thickBot="1" x14ac:dyDescent="0.25">
      <c r="A26" s="200"/>
      <c r="B26" s="201"/>
      <c r="C26" s="202"/>
      <c r="D26" s="203"/>
      <c r="E26" s="203"/>
      <c r="F26" s="202"/>
      <c r="G26" s="203"/>
      <c r="H26" s="202"/>
      <c r="I26" s="204" t="s">
        <v>47</v>
      </c>
      <c r="J26" s="237">
        <f>SUM(J7:J25)</f>
        <v>24479.589999999997</v>
      </c>
      <c r="K26" s="237">
        <f>SUM(K7:K25)</f>
        <v>22124.36</v>
      </c>
      <c r="L26" s="205">
        <f>SUM(L7:L25)</f>
        <v>1295.43</v>
      </c>
      <c r="M26" s="205">
        <f>SUM(M7:M25)</f>
        <v>1059.8</v>
      </c>
      <c r="N26" s="205">
        <f>SUM(N7:N25)</f>
        <v>0</v>
      </c>
      <c r="O26" s="250">
        <f>SUM(O7:O25)</f>
        <v>0</v>
      </c>
      <c r="P26" s="295"/>
    </row>
    <row r="27" spans="1:16" x14ac:dyDescent="0.2">
      <c r="H27" s="2"/>
      <c r="I27" s="2"/>
      <c r="J27" s="2"/>
      <c r="K27" s="336"/>
      <c r="L27" s="336"/>
      <c r="M27" s="534"/>
      <c r="N27" s="336"/>
      <c r="O27" s="336"/>
      <c r="P27" s="99"/>
    </row>
    <row r="28" spans="1:16" x14ac:dyDescent="0.2">
      <c r="H28" s="2"/>
      <c r="I28" s="2"/>
      <c r="J28" s="272"/>
      <c r="K28" s="335"/>
      <c r="L28" s="306"/>
      <c r="M28" s="272"/>
      <c r="N28" s="2"/>
      <c r="O28" s="2"/>
      <c r="P28" s="110"/>
    </row>
    <row r="29" spans="1:16" x14ac:dyDescent="0.2">
      <c r="H29" s="2"/>
      <c r="I29" s="2"/>
      <c r="J29" s="2"/>
      <c r="K29" s="2"/>
      <c r="L29" s="2"/>
      <c r="M29" s="2"/>
      <c r="N29" s="2"/>
      <c r="O29" s="2"/>
    </row>
    <row r="30" spans="1:16" x14ac:dyDescent="0.2">
      <c r="H30" s="2"/>
      <c r="I30" s="2"/>
      <c r="J30" s="2"/>
      <c r="K30" s="2"/>
      <c r="L30" s="2"/>
      <c r="M30" s="2"/>
      <c r="N30" s="2"/>
      <c r="O30" s="2"/>
    </row>
    <row r="31" spans="1:16" x14ac:dyDescent="0.2">
      <c r="H31" s="2"/>
      <c r="I31" s="2"/>
      <c r="J31" s="2"/>
      <c r="K31" s="2"/>
      <c r="L31" s="2"/>
      <c r="M31" s="2"/>
      <c r="N31" s="2"/>
      <c r="O31" s="2"/>
    </row>
    <row r="32" spans="1:16" x14ac:dyDescent="0.2">
      <c r="H32" s="2"/>
      <c r="I32" s="2"/>
      <c r="J32" s="2"/>
      <c r="K32" s="2"/>
      <c r="L32" s="2"/>
      <c r="M32" s="2"/>
      <c r="N32" s="2"/>
      <c r="O32" s="2"/>
    </row>
    <row r="33" spans="2:16" x14ac:dyDescent="0.2">
      <c r="H33" s="2"/>
      <c r="I33" s="2"/>
      <c r="J33" s="2"/>
      <c r="K33" s="2"/>
      <c r="L33" s="2"/>
      <c r="M33" s="2"/>
      <c r="N33" s="2"/>
      <c r="O33" s="2"/>
    </row>
    <row r="34" spans="2:16" x14ac:dyDescent="0.2">
      <c r="H34" s="2"/>
      <c r="I34" s="2"/>
      <c r="J34" s="2"/>
      <c r="K34" s="2"/>
      <c r="L34" s="2"/>
      <c r="M34" s="2"/>
      <c r="N34" s="2"/>
      <c r="O34" s="2"/>
    </row>
    <row r="35" spans="2:16" x14ac:dyDescent="0.2">
      <c r="H35" s="2"/>
      <c r="I35" s="2"/>
      <c r="J35" s="2"/>
      <c r="K35" s="2"/>
      <c r="L35" s="2"/>
      <c r="M35" s="2"/>
      <c r="N35" s="2"/>
      <c r="O35" s="2"/>
    </row>
    <row r="36" spans="2:16" x14ac:dyDescent="0.2">
      <c r="H36" s="2"/>
      <c r="I36" s="2"/>
      <c r="J36" s="2"/>
      <c r="K36" s="2"/>
      <c r="L36" s="2"/>
      <c r="M36" s="2"/>
      <c r="N36" s="2"/>
      <c r="O36" s="2"/>
    </row>
    <row r="37" spans="2:16" x14ac:dyDescent="0.2">
      <c r="H37" s="2"/>
      <c r="I37" s="2"/>
      <c r="J37" s="2"/>
      <c r="K37" s="2"/>
      <c r="L37" s="2"/>
      <c r="M37" s="2"/>
      <c r="N37" s="2"/>
      <c r="O37" s="2"/>
    </row>
    <row r="38" spans="2:16" x14ac:dyDescent="0.2">
      <c r="B38" s="2"/>
      <c r="D38" s="2"/>
      <c r="E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2:16" x14ac:dyDescent="0.2">
      <c r="B39" s="2"/>
      <c r="D39" s="2"/>
      <c r="E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2:16" x14ac:dyDescent="0.2">
      <c r="B40" s="2"/>
      <c r="D40" s="2"/>
      <c r="E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2:16" x14ac:dyDescent="0.2">
      <c r="B41" s="2"/>
      <c r="D41" s="2"/>
      <c r="E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spans="2:16" x14ac:dyDescent="0.2">
      <c r="B42" s="2"/>
      <c r="D42" s="2"/>
      <c r="E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2:16" x14ac:dyDescent="0.2">
      <c r="B43" s="2"/>
      <c r="D43" s="2"/>
      <c r="E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spans="2:16" x14ac:dyDescent="0.2">
      <c r="B44" s="2"/>
      <c r="D44" s="2"/>
      <c r="E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spans="2:16" x14ac:dyDescent="0.2">
      <c r="B45" s="2"/>
      <c r="D45" s="2"/>
      <c r="E45" s="2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 spans="2:16" x14ac:dyDescent="0.2">
      <c r="B46" s="2"/>
      <c r="D46" s="2"/>
      <c r="E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2:16" x14ac:dyDescent="0.2">
      <c r="B47" s="2"/>
      <c r="D47" s="2"/>
      <c r="E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spans="2:16" x14ac:dyDescent="0.2">
      <c r="B48" s="2"/>
      <c r="D48" s="2"/>
      <c r="E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ht="13.5" customHeight="1" x14ac:dyDescent="0.2"/>
    <row r="144" s="2" customFormat="1" ht="13.5" customHeight="1" x14ac:dyDescent="0.2"/>
    <row r="145" s="2" customFormat="1" ht="13.5" customHeight="1" x14ac:dyDescent="0.2"/>
    <row r="146" s="2" customFormat="1" ht="13.5" customHeight="1" x14ac:dyDescent="0.2"/>
    <row r="147" s="2" customFormat="1" ht="13.5" customHeight="1" x14ac:dyDescent="0.2"/>
    <row r="148" s="2" customFormat="1" ht="13.5" customHeight="1" x14ac:dyDescent="0.2"/>
    <row r="149" s="2" customFormat="1" ht="13.5" customHeight="1" x14ac:dyDescent="0.2"/>
    <row r="150" s="2" customFormat="1" ht="13.5" customHeight="1" x14ac:dyDescent="0.2"/>
    <row r="151" s="2" customFormat="1" ht="13.5" customHeight="1" x14ac:dyDescent="0.2"/>
    <row r="152" s="2" customFormat="1" ht="13.5" customHeight="1" x14ac:dyDescent="0.2"/>
    <row r="153" s="2" customFormat="1" ht="13.5" customHeight="1" x14ac:dyDescent="0.2"/>
    <row r="154" s="2" customFormat="1" ht="13.5" customHeight="1" x14ac:dyDescent="0.2"/>
    <row r="155" s="2" customFormat="1" ht="13.5" customHeight="1" x14ac:dyDescent="0.2"/>
    <row r="156" s="2" customFormat="1" ht="13.5" customHeight="1" x14ac:dyDescent="0.2"/>
    <row r="157" s="2" customFormat="1" ht="13.5" customHeight="1" x14ac:dyDescent="0.2"/>
    <row r="158" s="2" customFormat="1" ht="13.5" customHeight="1" x14ac:dyDescent="0.2"/>
    <row r="159" s="2" customFormat="1" ht="13.5" customHeight="1" x14ac:dyDescent="0.2"/>
    <row r="160" s="2" customFormat="1" ht="13.5" customHeight="1" x14ac:dyDescent="0.2"/>
    <row r="161" s="2" customFormat="1" ht="13.5" customHeight="1" x14ac:dyDescent="0.2"/>
    <row r="162" s="2" customFormat="1" ht="13.5" customHeight="1" x14ac:dyDescent="0.2"/>
    <row r="163" s="2" customFormat="1" ht="13.5" customHeight="1" x14ac:dyDescent="0.2"/>
    <row r="164" s="2" customFormat="1" ht="13.5" customHeight="1" x14ac:dyDescent="0.2"/>
    <row r="165" s="2" customFormat="1" ht="13.5" customHeight="1" x14ac:dyDescent="0.2"/>
    <row r="166" s="2" customFormat="1" ht="13.5" customHeight="1" x14ac:dyDescent="0.2"/>
    <row r="167" s="2" customFormat="1" ht="13.5" customHeight="1" x14ac:dyDescent="0.2"/>
    <row r="168" s="2" customFormat="1" ht="13.5" customHeight="1" x14ac:dyDescent="0.2"/>
    <row r="169" s="2" customFormat="1" ht="13.5" customHeight="1" x14ac:dyDescent="0.2"/>
    <row r="170" s="2" customFormat="1" ht="13.5" customHeight="1" x14ac:dyDescent="0.2"/>
    <row r="171" s="2" customFormat="1" ht="13.5" customHeight="1" x14ac:dyDescent="0.2"/>
    <row r="172" s="2" customFormat="1" ht="13.5" customHeight="1" x14ac:dyDescent="0.2"/>
    <row r="173" s="2" customFormat="1" ht="13.5" customHeight="1" x14ac:dyDescent="0.2"/>
    <row r="174" s="2" customFormat="1" ht="13.5" customHeight="1" x14ac:dyDescent="0.2"/>
    <row r="175" s="2" customFormat="1" ht="13.5" customHeight="1" x14ac:dyDescent="0.2"/>
    <row r="176" s="2" customFormat="1" ht="13.5" customHeight="1" x14ac:dyDescent="0.2"/>
    <row r="177" s="2" customFormat="1" ht="13.5" customHeight="1" x14ac:dyDescent="0.2"/>
    <row r="178" s="2" customFormat="1" ht="13.5" customHeight="1" x14ac:dyDescent="0.2"/>
    <row r="179" s="2" customFormat="1" ht="13.5" customHeight="1" x14ac:dyDescent="0.2"/>
    <row r="180" s="2" customFormat="1" ht="13.5" customHeight="1" x14ac:dyDescent="0.2"/>
    <row r="181" s="2" customFormat="1" ht="13.5" customHeight="1" x14ac:dyDescent="0.2"/>
    <row r="182" s="2" customFormat="1" ht="13.5" customHeight="1" x14ac:dyDescent="0.2"/>
    <row r="183" s="2" customFormat="1" ht="13.5" customHeight="1" x14ac:dyDescent="0.2"/>
    <row r="184" s="2" customFormat="1" ht="13.5" customHeight="1" x14ac:dyDescent="0.2"/>
    <row r="185" s="2" customFormat="1" ht="13.5" customHeight="1" x14ac:dyDescent="0.2"/>
    <row r="186" s="2" customFormat="1" ht="13.5" customHeight="1" x14ac:dyDescent="0.2"/>
    <row r="187" s="2" customFormat="1" ht="13.5" customHeight="1" x14ac:dyDescent="0.2"/>
    <row r="188" s="2" customFormat="1" ht="13.5" customHeight="1" x14ac:dyDescent="0.2"/>
    <row r="189" s="2" customFormat="1" ht="13.5" customHeight="1" x14ac:dyDescent="0.2"/>
    <row r="190" s="2" customFormat="1" ht="13.5" customHeight="1" x14ac:dyDescent="0.2"/>
    <row r="191" s="2" customFormat="1" ht="13.5" customHeight="1" x14ac:dyDescent="0.2"/>
    <row r="192" s="2" customFormat="1" ht="13.5" customHeight="1" x14ac:dyDescent="0.2"/>
    <row r="193" s="2" customFormat="1" ht="13.5" customHeight="1" x14ac:dyDescent="0.2"/>
    <row r="194" s="2" customFormat="1" ht="13.5" customHeight="1" x14ac:dyDescent="0.2"/>
    <row r="195" s="2" customFormat="1" ht="13.5" customHeight="1" x14ac:dyDescent="0.2"/>
    <row r="196" s="2" customFormat="1" ht="13.5" customHeight="1" x14ac:dyDescent="0.2"/>
    <row r="197" s="2" customFormat="1" ht="13.5" customHeight="1" x14ac:dyDescent="0.2"/>
    <row r="198" s="2" customFormat="1" ht="13.5" customHeight="1" x14ac:dyDescent="0.2"/>
    <row r="199" s="2" customFormat="1" ht="13.5" customHeight="1" x14ac:dyDescent="0.2"/>
    <row r="200" s="2" customFormat="1" ht="13.5" customHeight="1" x14ac:dyDescent="0.2"/>
    <row r="201" s="2" customFormat="1" ht="13.5" customHeight="1" x14ac:dyDescent="0.2"/>
    <row r="202" s="2" customFormat="1" ht="13.5" customHeight="1" x14ac:dyDescent="0.2"/>
    <row r="203" s="2" customFormat="1" ht="13.5" customHeight="1" x14ac:dyDescent="0.2"/>
    <row r="204" s="2" customFormat="1" ht="13.5" customHeight="1" x14ac:dyDescent="0.2"/>
    <row r="205" s="2" customFormat="1" ht="13.5" customHeight="1" x14ac:dyDescent="0.2"/>
    <row r="206" s="2" customFormat="1" ht="13.5" customHeight="1" x14ac:dyDescent="0.2"/>
    <row r="207" s="2" customFormat="1" ht="13.5" customHeight="1" x14ac:dyDescent="0.2"/>
    <row r="208" s="2" customFormat="1" ht="13.5" customHeight="1" x14ac:dyDescent="0.2"/>
    <row r="209" s="2" customFormat="1" ht="13.5" customHeight="1" x14ac:dyDescent="0.2"/>
    <row r="210" s="2" customFormat="1" ht="13.5" customHeight="1" x14ac:dyDescent="0.2"/>
    <row r="211" s="2" customFormat="1" ht="13.5" customHeight="1" x14ac:dyDescent="0.2"/>
    <row r="212" s="2" customFormat="1" ht="13.5" customHeigh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pans="11:11" s="2" customFormat="1" x14ac:dyDescent="0.2"/>
    <row r="322" spans="11:11" s="2" customFormat="1" x14ac:dyDescent="0.2"/>
    <row r="323" spans="11:11" s="2" customFormat="1" x14ac:dyDescent="0.2"/>
    <row r="324" spans="11:11" s="2" customFormat="1" x14ac:dyDescent="0.2"/>
    <row r="325" spans="11:11" s="2" customFormat="1" x14ac:dyDescent="0.2"/>
    <row r="326" spans="11:11" s="2" customFormat="1" x14ac:dyDescent="0.2"/>
    <row r="327" spans="11:11" s="2" customFormat="1" x14ac:dyDescent="0.2"/>
    <row r="328" spans="11:11" s="2" customFormat="1" x14ac:dyDescent="0.2">
      <c r="K328" s="13"/>
    </row>
    <row r="329" spans="11:11" s="2" customFormat="1" x14ac:dyDescent="0.2"/>
    <row r="330" spans="11:11" s="2" customFormat="1" x14ac:dyDescent="0.2"/>
    <row r="331" spans="11:11" s="2" customFormat="1" x14ac:dyDescent="0.2"/>
    <row r="332" spans="11:11" s="2" customFormat="1" x14ac:dyDescent="0.2"/>
    <row r="333" spans="11:11" s="2" customFormat="1" x14ac:dyDescent="0.2"/>
    <row r="334" spans="11:11" s="2" customFormat="1" x14ac:dyDescent="0.2"/>
    <row r="335" spans="11:11" s="2" customFormat="1" x14ac:dyDescent="0.2"/>
    <row r="336" spans="11:11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pans="1:16" x14ac:dyDescent="0.2">
      <c r="B401" s="2"/>
      <c r="D401" s="2"/>
      <c r="E401" s="2"/>
      <c r="G401" s="2"/>
      <c r="H401" s="2"/>
      <c r="I401" s="2"/>
      <c r="J401" s="2"/>
      <c r="K401" s="2"/>
      <c r="L401" s="2"/>
      <c r="M401" s="2"/>
      <c r="N401" s="2"/>
      <c r="O401" s="2"/>
      <c r="P401" s="2"/>
    </row>
    <row r="402" spans="1:16" x14ac:dyDescent="0.2">
      <c r="B402" s="2"/>
      <c r="D402" s="2"/>
      <c r="E402" s="2"/>
      <c r="G402" s="2"/>
      <c r="H402" s="2"/>
      <c r="I402" s="2"/>
      <c r="J402" s="2"/>
      <c r="K402" s="2"/>
      <c r="L402" s="2"/>
      <c r="M402" s="2"/>
      <c r="N402" s="2"/>
      <c r="O402" s="2"/>
      <c r="P402" s="2"/>
    </row>
    <row r="403" spans="1:16" x14ac:dyDescent="0.2">
      <c r="B403" s="2"/>
      <c r="D403" s="2"/>
      <c r="E403" s="2"/>
      <c r="G403" s="2"/>
      <c r="H403" s="2"/>
      <c r="I403" s="2"/>
      <c r="J403" s="2"/>
      <c r="K403" s="2"/>
      <c r="L403" s="2"/>
      <c r="M403" s="2"/>
      <c r="N403" s="2"/>
      <c r="O403" s="2"/>
      <c r="P403" s="2"/>
    </row>
    <row r="404" spans="1:16" x14ac:dyDescent="0.2">
      <c r="B404" s="2"/>
      <c r="D404" s="2"/>
      <c r="E404" s="2"/>
      <c r="G404" s="2"/>
      <c r="H404" s="2"/>
      <c r="I404" s="2"/>
      <c r="J404" s="2"/>
      <c r="K404" s="2"/>
      <c r="L404" s="2"/>
      <c r="M404" s="2"/>
      <c r="N404" s="2"/>
      <c r="O404" s="2"/>
      <c r="P404" s="2"/>
    </row>
    <row r="405" spans="1:16" x14ac:dyDescent="0.2">
      <c r="B405" s="2"/>
      <c r="D405" s="2"/>
      <c r="E405" s="2"/>
      <c r="G405" s="2"/>
      <c r="H405" s="2"/>
      <c r="I405" s="2"/>
      <c r="J405" s="2"/>
      <c r="K405" s="2"/>
      <c r="L405" s="2"/>
      <c r="M405" s="2"/>
      <c r="N405" s="2"/>
      <c r="O405" s="2"/>
      <c r="P405" s="2"/>
    </row>
    <row r="406" spans="1:16" x14ac:dyDescent="0.2">
      <c r="H406" s="2"/>
      <c r="I406" s="2"/>
      <c r="J406" s="2"/>
      <c r="K406" s="2"/>
      <c r="L406" s="2"/>
      <c r="M406" s="2"/>
      <c r="N406" s="2"/>
      <c r="O406" s="2"/>
      <c r="P406" s="2"/>
    </row>
    <row r="407" spans="1:16" x14ac:dyDescent="0.2">
      <c r="H407" s="2"/>
      <c r="I407" s="2"/>
      <c r="J407" s="2"/>
      <c r="K407" s="2"/>
      <c r="L407" s="2"/>
      <c r="M407" s="2"/>
      <c r="N407" s="2"/>
      <c r="O407" s="2"/>
      <c r="P407" s="2"/>
    </row>
    <row r="408" spans="1:16" x14ac:dyDescent="0.2">
      <c r="B408" s="104"/>
      <c r="C408" s="13"/>
      <c r="H408" s="2"/>
      <c r="I408" s="2"/>
      <c r="J408" s="2"/>
      <c r="K408" s="2"/>
      <c r="L408" s="2"/>
      <c r="M408" s="2"/>
      <c r="N408" s="2"/>
      <c r="O408" s="2"/>
      <c r="P408" s="2"/>
    </row>
    <row r="409" spans="1:16" x14ac:dyDescent="0.2">
      <c r="A409" s="13"/>
      <c r="H409" s="2"/>
      <c r="I409" s="2"/>
      <c r="J409" s="2"/>
      <c r="K409" s="2"/>
      <c r="L409" s="2"/>
      <c r="M409" s="2"/>
      <c r="N409" s="2"/>
      <c r="O409" s="2"/>
      <c r="P409" s="2"/>
    </row>
    <row r="410" spans="1:16" x14ac:dyDescent="0.2">
      <c r="H410" s="2"/>
      <c r="I410" s="2"/>
      <c r="J410" s="2"/>
      <c r="K410" s="2"/>
      <c r="L410" s="2"/>
      <c r="M410" s="2"/>
      <c r="N410" s="2"/>
      <c r="O410" s="2"/>
      <c r="P410" s="2"/>
    </row>
    <row r="411" spans="1:16" x14ac:dyDescent="0.2">
      <c r="H411" s="2"/>
      <c r="I411" s="2"/>
      <c r="J411" s="2"/>
      <c r="K411" s="2"/>
      <c r="L411" s="2"/>
      <c r="M411" s="2"/>
      <c r="N411" s="2"/>
      <c r="O411" s="2"/>
      <c r="P411" s="2"/>
    </row>
    <row r="412" spans="1:16" x14ac:dyDescent="0.2">
      <c r="H412" s="2"/>
      <c r="I412" s="2"/>
      <c r="J412" s="2"/>
      <c r="K412" s="2"/>
      <c r="L412" s="2"/>
      <c r="M412" s="2"/>
      <c r="N412" s="2"/>
      <c r="O412" s="2"/>
      <c r="P412" s="2"/>
    </row>
    <row r="413" spans="1:16" x14ac:dyDescent="0.2">
      <c r="H413" s="2"/>
      <c r="I413" s="2"/>
      <c r="J413" s="2"/>
      <c r="K413" s="2"/>
      <c r="L413" s="2"/>
      <c r="M413" s="2"/>
      <c r="N413" s="2"/>
      <c r="O413" s="2"/>
      <c r="P413" s="2"/>
    </row>
    <row r="414" spans="1:16" x14ac:dyDescent="0.2">
      <c r="H414" s="2"/>
      <c r="I414" s="2"/>
      <c r="J414" s="2"/>
      <c r="K414" s="2"/>
      <c r="L414" s="2"/>
      <c r="M414" s="2"/>
      <c r="N414" s="2"/>
      <c r="O414" s="2"/>
      <c r="P414" s="2"/>
    </row>
    <row r="415" spans="1:16" x14ac:dyDescent="0.2">
      <c r="H415" s="2"/>
      <c r="I415" s="2"/>
      <c r="J415" s="2"/>
      <c r="K415" s="2"/>
      <c r="L415" s="2"/>
      <c r="M415" s="2"/>
      <c r="N415" s="2"/>
      <c r="O415" s="2"/>
      <c r="P415" s="2"/>
    </row>
    <row r="416" spans="1:16" x14ac:dyDescent="0.2">
      <c r="H416" s="2"/>
      <c r="I416" s="2"/>
      <c r="J416" s="2"/>
      <c r="K416" s="2"/>
      <c r="L416" s="2"/>
      <c r="M416" s="2"/>
      <c r="N416" s="2"/>
      <c r="O416" s="2"/>
      <c r="P416" s="2"/>
    </row>
    <row r="417" spans="2:16" x14ac:dyDescent="0.2">
      <c r="H417" s="2"/>
      <c r="I417" s="2"/>
      <c r="J417" s="2"/>
      <c r="K417" s="2"/>
      <c r="L417" s="2"/>
      <c r="M417" s="2"/>
      <c r="N417" s="2"/>
      <c r="O417" s="2"/>
      <c r="P417" s="2"/>
    </row>
    <row r="418" spans="2:16" x14ac:dyDescent="0.2">
      <c r="H418" s="2"/>
      <c r="I418" s="2"/>
      <c r="J418" s="2"/>
      <c r="K418" s="2"/>
      <c r="L418" s="2"/>
      <c r="M418" s="2"/>
      <c r="N418" s="2"/>
      <c r="O418" s="2"/>
      <c r="P418" s="2"/>
    </row>
    <row r="419" spans="2:16" x14ac:dyDescent="0.2">
      <c r="H419" s="2"/>
      <c r="I419" s="2"/>
      <c r="J419" s="2"/>
      <c r="K419" s="2"/>
      <c r="L419" s="2"/>
      <c r="M419" s="2"/>
      <c r="N419" s="2"/>
      <c r="O419" s="2"/>
      <c r="P419" s="2"/>
    </row>
    <row r="420" spans="2:16" x14ac:dyDescent="0.2">
      <c r="H420" s="2"/>
      <c r="I420" s="2"/>
      <c r="J420" s="2"/>
      <c r="K420" s="2"/>
      <c r="L420" s="2"/>
      <c r="M420" s="2"/>
      <c r="N420" s="2"/>
      <c r="O420" s="2"/>
      <c r="P420" s="2"/>
    </row>
    <row r="421" spans="2:16" x14ac:dyDescent="0.2">
      <c r="H421" s="2"/>
      <c r="I421" s="2"/>
      <c r="J421" s="2"/>
      <c r="K421" s="2"/>
      <c r="L421" s="2"/>
      <c r="M421" s="2"/>
      <c r="N421" s="2"/>
      <c r="O421" s="2"/>
      <c r="P421" s="2"/>
    </row>
    <row r="422" spans="2:16" x14ac:dyDescent="0.2">
      <c r="B422" s="2"/>
      <c r="D422" s="2"/>
      <c r="E422" s="2"/>
      <c r="G422" s="2"/>
      <c r="H422" s="2"/>
      <c r="I422" s="2"/>
      <c r="J422" s="2"/>
      <c r="K422" s="2"/>
      <c r="L422" s="2"/>
      <c r="M422" s="2"/>
      <c r="N422" s="2"/>
      <c r="O422" s="2"/>
      <c r="P422" s="2"/>
    </row>
    <row r="423" spans="2:16" x14ac:dyDescent="0.2">
      <c r="B423" s="2"/>
      <c r="D423" s="2"/>
      <c r="E423" s="2"/>
      <c r="G423" s="2"/>
      <c r="H423" s="2"/>
      <c r="I423" s="2"/>
      <c r="J423" s="2"/>
      <c r="K423" s="2"/>
      <c r="L423" s="2"/>
      <c r="M423" s="2"/>
      <c r="N423" s="2"/>
      <c r="O423" s="2"/>
      <c r="P423" s="2"/>
    </row>
    <row r="424" spans="2:16" x14ac:dyDescent="0.2">
      <c r="B424" s="2"/>
      <c r="D424" s="2"/>
      <c r="E424" s="2"/>
      <c r="G424" s="2"/>
      <c r="H424" s="2"/>
      <c r="I424" s="2"/>
      <c r="J424" s="2"/>
      <c r="K424" s="2"/>
      <c r="L424" s="2"/>
      <c r="M424" s="2"/>
      <c r="N424" s="2"/>
      <c r="O424" s="2"/>
      <c r="P424" s="2"/>
    </row>
    <row r="425" spans="2:16" x14ac:dyDescent="0.2">
      <c r="B425" s="2"/>
      <c r="D425" s="2"/>
      <c r="E425" s="2"/>
      <c r="G425" s="2"/>
      <c r="H425" s="2"/>
      <c r="I425" s="2"/>
      <c r="J425" s="2"/>
      <c r="K425" s="2"/>
      <c r="L425" s="2"/>
      <c r="M425" s="2"/>
      <c r="N425" s="2"/>
      <c r="O425" s="2"/>
      <c r="P425" s="2"/>
    </row>
    <row r="426" spans="2:16" x14ac:dyDescent="0.2">
      <c r="B426" s="2"/>
      <c r="D426" s="2"/>
      <c r="E426" s="2"/>
      <c r="G426" s="2"/>
      <c r="H426" s="2"/>
      <c r="I426" s="2"/>
      <c r="J426" s="2"/>
      <c r="K426" s="2"/>
      <c r="L426" s="2"/>
      <c r="M426" s="2"/>
      <c r="N426" s="2"/>
      <c r="O426" s="2"/>
      <c r="P426" s="2"/>
    </row>
    <row r="427" spans="2:16" x14ac:dyDescent="0.2">
      <c r="B427" s="2"/>
      <c r="D427" s="2"/>
      <c r="E427" s="2"/>
      <c r="G427" s="2"/>
      <c r="H427" s="2"/>
      <c r="I427" s="2"/>
      <c r="J427" s="2"/>
      <c r="K427" s="2"/>
      <c r="L427" s="2"/>
      <c r="M427" s="2"/>
      <c r="N427" s="2"/>
      <c r="O427" s="2"/>
      <c r="P427" s="2"/>
    </row>
    <row r="428" spans="2:16" x14ac:dyDescent="0.2">
      <c r="B428" s="2"/>
      <c r="D428" s="2"/>
      <c r="E428" s="2"/>
      <c r="G428" s="2"/>
      <c r="H428" s="2"/>
      <c r="I428" s="2"/>
      <c r="J428" s="2"/>
      <c r="K428" s="2"/>
      <c r="L428" s="2"/>
      <c r="M428" s="2"/>
      <c r="N428" s="2"/>
      <c r="O428" s="2"/>
      <c r="P428" s="2"/>
    </row>
    <row r="429" spans="2:16" x14ac:dyDescent="0.2">
      <c r="B429" s="2"/>
      <c r="D429" s="2"/>
      <c r="E429" s="2"/>
      <c r="G429" s="2"/>
      <c r="H429" s="2"/>
      <c r="I429" s="2"/>
      <c r="J429" s="2"/>
      <c r="K429" s="2"/>
      <c r="L429" s="2"/>
      <c r="M429" s="2"/>
      <c r="N429" s="2"/>
      <c r="O429" s="2"/>
      <c r="P429" s="2"/>
    </row>
    <row r="430" spans="2:16" x14ac:dyDescent="0.2">
      <c r="B430" s="2"/>
      <c r="D430" s="2"/>
      <c r="E430" s="2"/>
      <c r="G430" s="2"/>
      <c r="H430" s="2"/>
      <c r="I430" s="2"/>
      <c r="J430" s="2"/>
      <c r="K430" s="2"/>
      <c r="L430" s="2"/>
      <c r="M430" s="2"/>
      <c r="N430" s="2"/>
      <c r="O430" s="2"/>
      <c r="P430" s="2"/>
    </row>
    <row r="431" spans="2:16" x14ac:dyDescent="0.2">
      <c r="B431" s="2"/>
      <c r="D431" s="2"/>
      <c r="E431" s="2"/>
      <c r="G431" s="2"/>
      <c r="H431" s="2"/>
      <c r="I431" s="2"/>
      <c r="J431" s="2"/>
      <c r="K431" s="2"/>
      <c r="L431" s="2"/>
      <c r="M431" s="2"/>
      <c r="N431" s="2"/>
      <c r="O431" s="2"/>
      <c r="P431" s="2"/>
    </row>
    <row r="432" spans="2:16" x14ac:dyDescent="0.2">
      <c r="B432" s="2"/>
      <c r="D432" s="2"/>
      <c r="E432" s="2"/>
      <c r="G432" s="2"/>
      <c r="H432" s="2"/>
      <c r="I432" s="2"/>
      <c r="J432" s="2"/>
      <c r="K432" s="2"/>
      <c r="L432" s="2"/>
      <c r="M432" s="2"/>
      <c r="N432" s="2"/>
      <c r="O432" s="2"/>
      <c r="P432" s="2"/>
    </row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pans="2:16" s="2" customFormat="1" x14ac:dyDescent="0.2"/>
    <row r="610" spans="2:16" s="2" customFormat="1" x14ac:dyDescent="0.2"/>
    <row r="611" spans="2:16" s="2" customFormat="1" x14ac:dyDescent="0.2"/>
    <row r="612" spans="2:16" s="2" customFormat="1" x14ac:dyDescent="0.2"/>
    <row r="613" spans="2:16" s="2" customFormat="1" x14ac:dyDescent="0.2"/>
    <row r="614" spans="2:16" s="2" customFormat="1" x14ac:dyDescent="0.2"/>
    <row r="615" spans="2:16" s="2" customFormat="1" x14ac:dyDescent="0.2"/>
    <row r="616" spans="2:16" s="2" customFormat="1" x14ac:dyDescent="0.2"/>
    <row r="617" spans="2:16" x14ac:dyDescent="0.2">
      <c r="B617" s="2"/>
      <c r="D617" s="2"/>
      <c r="E617" s="2"/>
      <c r="G617" s="2"/>
      <c r="H617" s="11"/>
      <c r="O617" s="12"/>
      <c r="P617" s="2"/>
    </row>
    <row r="618" spans="2:16" x14ac:dyDescent="0.2">
      <c r="B618" s="2"/>
      <c r="D618" s="2"/>
      <c r="E618" s="2"/>
      <c r="G618" s="2"/>
      <c r="H618" s="11"/>
      <c r="O618" s="12"/>
      <c r="P618" s="2"/>
    </row>
    <row r="619" spans="2:16" x14ac:dyDescent="0.2">
      <c r="B619" s="2"/>
      <c r="D619" s="2"/>
      <c r="E619" s="2"/>
      <c r="G619" s="2"/>
      <c r="H619" s="11"/>
      <c r="O619" s="12"/>
      <c r="P619" s="2"/>
    </row>
    <row r="620" spans="2:16" x14ac:dyDescent="0.2">
      <c r="B620" s="2"/>
      <c r="D620" s="2"/>
      <c r="E620" s="2"/>
      <c r="G620" s="2"/>
      <c r="H620" s="11"/>
      <c r="O620" s="12"/>
      <c r="P620" s="2"/>
    </row>
    <row r="621" spans="2:16" x14ac:dyDescent="0.2">
      <c r="B621" s="2"/>
      <c r="D621" s="2"/>
      <c r="E621" s="2"/>
      <c r="G621" s="2"/>
      <c r="H621" s="11"/>
      <c r="O621" s="12"/>
      <c r="P621" s="2"/>
    </row>
    <row r="622" spans="2:16" x14ac:dyDescent="0.2">
      <c r="B622" s="2"/>
      <c r="D622" s="2"/>
      <c r="E622" s="2"/>
      <c r="G622" s="2"/>
      <c r="H622" s="11"/>
      <c r="O622" s="12"/>
      <c r="P622" s="2"/>
    </row>
    <row r="623" spans="2:16" x14ac:dyDescent="0.2">
      <c r="B623" s="2"/>
      <c r="D623" s="2"/>
      <c r="E623" s="2"/>
      <c r="G623" s="2"/>
      <c r="H623" s="11"/>
      <c r="O623" s="12"/>
      <c r="P623" s="2"/>
    </row>
    <row r="624" spans="2:16" x14ac:dyDescent="0.2">
      <c r="B624" s="2"/>
      <c r="D624" s="2"/>
      <c r="E624" s="2"/>
      <c r="G624" s="2"/>
      <c r="H624" s="11"/>
      <c r="O624" s="12"/>
      <c r="P624" s="2"/>
    </row>
    <row r="625" spans="2:16" x14ac:dyDescent="0.2">
      <c r="B625" s="2"/>
      <c r="D625" s="2"/>
      <c r="E625" s="2"/>
      <c r="G625" s="2"/>
      <c r="H625" s="11"/>
      <c r="O625" s="12"/>
      <c r="P625" s="2"/>
    </row>
    <row r="626" spans="2:16" x14ac:dyDescent="0.2">
      <c r="B626" s="2"/>
      <c r="D626" s="2"/>
      <c r="E626" s="2"/>
      <c r="G626" s="2"/>
      <c r="H626" s="11"/>
      <c r="O626" s="12"/>
      <c r="P626" s="2"/>
    </row>
    <row r="627" spans="2:16" x14ac:dyDescent="0.2">
      <c r="B627" s="2"/>
      <c r="D627" s="2"/>
      <c r="E627" s="2"/>
      <c r="G627" s="2"/>
      <c r="H627" s="11"/>
      <c r="O627" s="12"/>
      <c r="P627" s="2"/>
    </row>
    <row r="628" spans="2:16" x14ac:dyDescent="0.2">
      <c r="B628" s="2"/>
      <c r="D628" s="2"/>
      <c r="E628" s="2"/>
      <c r="G628" s="2"/>
      <c r="H628" s="11"/>
      <c r="O628" s="12"/>
      <c r="P628" s="2"/>
    </row>
    <row r="629" spans="2:16" x14ac:dyDescent="0.2">
      <c r="B629" s="2"/>
      <c r="D629" s="2"/>
      <c r="E629" s="2"/>
      <c r="G629" s="2"/>
      <c r="H629" s="11"/>
      <c r="O629" s="12"/>
      <c r="P629" s="2"/>
    </row>
    <row r="630" spans="2:16" x14ac:dyDescent="0.2">
      <c r="B630" s="2"/>
      <c r="D630" s="2"/>
      <c r="E630" s="2"/>
      <c r="G630" s="2"/>
      <c r="H630" s="11"/>
      <c r="O630" s="12"/>
      <c r="P630" s="2"/>
    </row>
    <row r="631" spans="2:16" x14ac:dyDescent="0.2">
      <c r="B631" s="2"/>
      <c r="D631" s="2"/>
      <c r="E631" s="2"/>
      <c r="G631" s="2"/>
      <c r="H631" s="11"/>
      <c r="O631" s="12"/>
      <c r="P631" s="2"/>
    </row>
    <row r="632" spans="2:16" x14ac:dyDescent="0.2">
      <c r="B632" s="2"/>
      <c r="D632" s="2"/>
      <c r="E632" s="2"/>
      <c r="G632" s="2"/>
      <c r="H632" s="11"/>
      <c r="O632" s="12"/>
      <c r="P632" s="2"/>
    </row>
    <row r="633" spans="2:16" x14ac:dyDescent="0.2">
      <c r="B633" s="2"/>
      <c r="D633" s="2"/>
      <c r="E633" s="2"/>
      <c r="G633" s="2"/>
      <c r="H633" s="11"/>
      <c r="O633" s="12"/>
      <c r="P633" s="2"/>
    </row>
    <row r="634" spans="2:16" x14ac:dyDescent="0.2">
      <c r="B634" s="2"/>
      <c r="D634" s="2"/>
      <c r="E634" s="2"/>
      <c r="G634" s="2"/>
      <c r="H634" s="11"/>
      <c r="O634" s="12"/>
      <c r="P634" s="2"/>
    </row>
    <row r="635" spans="2:16" x14ac:dyDescent="0.2">
      <c r="B635" s="2"/>
      <c r="D635" s="2"/>
      <c r="E635" s="2"/>
      <c r="G635" s="2"/>
      <c r="H635" s="11"/>
      <c r="O635" s="12"/>
      <c r="P635" s="2"/>
    </row>
    <row r="636" spans="2:16" x14ac:dyDescent="0.2">
      <c r="B636" s="2"/>
      <c r="D636" s="2"/>
      <c r="E636" s="2"/>
      <c r="G636" s="2"/>
      <c r="H636" s="11"/>
      <c r="O636" s="12"/>
      <c r="P636" s="2"/>
    </row>
    <row r="637" spans="2:16" x14ac:dyDescent="0.2">
      <c r="B637" s="2"/>
      <c r="D637" s="2"/>
      <c r="E637" s="2"/>
      <c r="G637" s="2"/>
      <c r="H637" s="11"/>
      <c r="O637" s="12"/>
      <c r="P637" s="2"/>
    </row>
    <row r="638" spans="2:16" x14ac:dyDescent="0.2">
      <c r="B638" s="2"/>
      <c r="D638" s="2"/>
      <c r="E638" s="2"/>
      <c r="G638" s="2"/>
      <c r="H638" s="11"/>
      <c r="O638" s="12"/>
      <c r="P638" s="2"/>
    </row>
    <row r="639" spans="2:16" x14ac:dyDescent="0.2">
      <c r="B639" s="2"/>
      <c r="D639" s="2"/>
      <c r="E639" s="2"/>
      <c r="G639" s="2"/>
      <c r="H639" s="11"/>
      <c r="O639" s="12"/>
      <c r="P639" s="2"/>
    </row>
    <row r="640" spans="2:16" x14ac:dyDescent="0.2">
      <c r="B640" s="2"/>
      <c r="D640" s="2"/>
      <c r="E640" s="2"/>
      <c r="G640" s="2"/>
      <c r="H640" s="11"/>
      <c r="O640" s="12"/>
      <c r="P640" s="2"/>
    </row>
    <row r="641" spans="2:16" x14ac:dyDescent="0.2">
      <c r="B641" s="2"/>
      <c r="D641" s="2"/>
      <c r="E641" s="2"/>
      <c r="G641" s="2"/>
      <c r="H641" s="11"/>
      <c r="O641" s="12"/>
      <c r="P641" s="2"/>
    </row>
    <row r="642" spans="2:16" x14ac:dyDescent="0.2">
      <c r="B642" s="2"/>
      <c r="D642" s="2"/>
      <c r="E642" s="2"/>
      <c r="G642" s="2"/>
      <c r="H642" s="11"/>
      <c r="O642" s="12"/>
      <c r="P642" s="2"/>
    </row>
    <row r="643" spans="2:16" x14ac:dyDescent="0.2">
      <c r="B643" s="2"/>
      <c r="D643" s="2"/>
      <c r="E643" s="2"/>
      <c r="G643" s="2"/>
      <c r="H643" s="11"/>
      <c r="O643" s="12"/>
      <c r="P643" s="2"/>
    </row>
    <row r="644" spans="2:16" x14ac:dyDescent="0.2">
      <c r="B644" s="2"/>
      <c r="D644" s="2"/>
      <c r="E644" s="2"/>
      <c r="G644" s="2"/>
      <c r="H644" s="11"/>
      <c r="O644" s="12"/>
      <c r="P644" s="2"/>
    </row>
    <row r="645" spans="2:16" x14ac:dyDescent="0.2">
      <c r="B645" s="2"/>
      <c r="D645" s="2"/>
      <c r="E645" s="2"/>
      <c r="G645" s="2"/>
      <c r="H645" s="11"/>
      <c r="O645" s="12"/>
      <c r="P645" s="2"/>
    </row>
    <row r="646" spans="2:16" x14ac:dyDescent="0.2">
      <c r="B646" s="2"/>
      <c r="D646" s="2"/>
      <c r="E646" s="2"/>
      <c r="G646" s="2"/>
      <c r="H646" s="11"/>
      <c r="O646" s="12"/>
      <c r="P646" s="2"/>
    </row>
    <row r="647" spans="2:16" x14ac:dyDescent="0.2">
      <c r="B647" s="2"/>
      <c r="D647" s="2"/>
      <c r="E647" s="2"/>
      <c r="G647" s="2"/>
      <c r="H647" s="11"/>
      <c r="O647" s="12"/>
      <c r="P647" s="2"/>
    </row>
    <row r="648" spans="2:16" x14ac:dyDescent="0.2">
      <c r="B648" s="2"/>
      <c r="D648" s="2"/>
      <c r="E648" s="2"/>
      <c r="G648" s="2"/>
      <c r="H648" s="11"/>
      <c r="O648" s="12"/>
      <c r="P648" s="2"/>
    </row>
    <row r="649" spans="2:16" x14ac:dyDescent="0.2">
      <c r="B649" s="2"/>
      <c r="D649" s="2"/>
      <c r="E649" s="2"/>
      <c r="G649" s="2"/>
      <c r="H649" s="11"/>
      <c r="O649" s="12"/>
      <c r="P649" s="2"/>
    </row>
    <row r="650" spans="2:16" x14ac:dyDescent="0.2">
      <c r="B650" s="2"/>
      <c r="D650" s="2"/>
      <c r="E650" s="2"/>
      <c r="G650" s="2"/>
      <c r="H650" s="11"/>
      <c r="O650" s="12"/>
      <c r="P650" s="2"/>
    </row>
    <row r="651" spans="2:16" x14ac:dyDescent="0.2">
      <c r="B651" s="2"/>
      <c r="D651" s="2"/>
      <c r="E651" s="2"/>
      <c r="G651" s="2"/>
      <c r="H651" s="11"/>
      <c r="O651" s="12"/>
      <c r="P651" s="2"/>
    </row>
    <row r="652" spans="2:16" x14ac:dyDescent="0.2">
      <c r="B652" s="2"/>
      <c r="D652" s="2"/>
      <c r="E652" s="2"/>
      <c r="G652" s="2"/>
      <c r="H652" s="11"/>
      <c r="O652" s="12"/>
      <c r="P652" s="2"/>
    </row>
    <row r="653" spans="2:16" x14ac:dyDescent="0.2">
      <c r="B653" s="2"/>
      <c r="D653" s="2"/>
      <c r="E653" s="2"/>
      <c r="G653" s="2"/>
      <c r="H653" s="11"/>
      <c r="O653" s="12"/>
      <c r="P653" s="2"/>
    </row>
    <row r="654" spans="2:16" x14ac:dyDescent="0.2">
      <c r="B654" s="2"/>
      <c r="D654" s="2"/>
      <c r="E654" s="2"/>
      <c r="G654" s="2"/>
      <c r="H654" s="11"/>
      <c r="O654" s="12"/>
      <c r="P654" s="2"/>
    </row>
    <row r="655" spans="2:16" x14ac:dyDescent="0.2">
      <c r="B655" s="2"/>
      <c r="D655" s="2"/>
      <c r="E655" s="2"/>
      <c r="G655" s="2"/>
      <c r="H655" s="11"/>
      <c r="O655" s="12"/>
      <c r="P655" s="2"/>
    </row>
    <row r="656" spans="2:16" x14ac:dyDescent="0.2">
      <c r="B656" s="2"/>
      <c r="D656" s="2"/>
      <c r="E656" s="2"/>
      <c r="G656" s="2"/>
      <c r="H656" s="11"/>
      <c r="O656" s="12"/>
      <c r="P656" s="2"/>
    </row>
    <row r="657" spans="2:16" x14ac:dyDescent="0.2">
      <c r="B657" s="2"/>
      <c r="D657" s="2"/>
      <c r="E657" s="2"/>
      <c r="G657" s="2"/>
      <c r="H657" s="11"/>
      <c r="O657" s="12"/>
      <c r="P657" s="2"/>
    </row>
    <row r="658" spans="2:16" x14ac:dyDescent="0.2">
      <c r="B658" s="2"/>
      <c r="D658" s="2"/>
      <c r="E658" s="2"/>
      <c r="G658" s="2"/>
      <c r="H658" s="11"/>
      <c r="O658" s="12"/>
      <c r="P658" s="2"/>
    </row>
    <row r="659" spans="2:16" x14ac:dyDescent="0.2">
      <c r="B659" s="2"/>
      <c r="D659" s="2"/>
      <c r="E659" s="2"/>
      <c r="G659" s="2"/>
      <c r="H659" s="11"/>
      <c r="O659" s="12"/>
      <c r="P659" s="2"/>
    </row>
    <row r="660" spans="2:16" x14ac:dyDescent="0.2">
      <c r="B660" s="2"/>
      <c r="D660" s="2"/>
      <c r="E660" s="2"/>
      <c r="G660" s="2"/>
      <c r="H660" s="11"/>
      <c r="O660" s="12"/>
      <c r="P660" s="2"/>
    </row>
    <row r="661" spans="2:16" x14ac:dyDescent="0.2">
      <c r="B661" s="2"/>
      <c r="D661" s="2"/>
      <c r="E661" s="2"/>
      <c r="G661" s="2"/>
      <c r="H661" s="11"/>
      <c r="O661" s="12"/>
      <c r="P661" s="2"/>
    </row>
    <row r="662" spans="2:16" x14ac:dyDescent="0.2">
      <c r="B662" s="2"/>
      <c r="D662" s="2"/>
      <c r="E662" s="2"/>
      <c r="G662" s="2"/>
      <c r="H662" s="11"/>
      <c r="O662" s="12"/>
      <c r="P662" s="2"/>
    </row>
    <row r="663" spans="2:16" x14ac:dyDescent="0.2">
      <c r="B663" s="2"/>
      <c r="D663" s="2"/>
      <c r="E663" s="2"/>
      <c r="G663" s="2"/>
      <c r="H663" s="11"/>
      <c r="O663" s="12"/>
      <c r="P663" s="2"/>
    </row>
    <row r="664" spans="2:16" x14ac:dyDescent="0.2">
      <c r="B664" s="2"/>
      <c r="D664" s="2"/>
      <c r="E664" s="2"/>
      <c r="G664" s="2"/>
      <c r="H664" s="11"/>
      <c r="O664" s="12"/>
      <c r="P664" s="2"/>
    </row>
    <row r="665" spans="2:16" x14ac:dyDescent="0.2">
      <c r="B665" s="2"/>
      <c r="D665" s="2"/>
      <c r="E665" s="2"/>
      <c r="G665" s="2"/>
      <c r="H665" s="11"/>
      <c r="O665" s="12"/>
      <c r="P665" s="2"/>
    </row>
    <row r="666" spans="2:16" x14ac:dyDescent="0.2">
      <c r="B666" s="2"/>
      <c r="D666" s="2"/>
      <c r="E666" s="2"/>
      <c r="G666" s="2"/>
      <c r="H666" s="11"/>
      <c r="O666" s="12"/>
      <c r="P666" s="2"/>
    </row>
    <row r="667" spans="2:16" x14ac:dyDescent="0.2">
      <c r="B667" s="2"/>
      <c r="D667" s="2"/>
      <c r="E667" s="2"/>
      <c r="G667" s="2"/>
      <c r="H667" s="11"/>
      <c r="O667" s="12"/>
      <c r="P667" s="2"/>
    </row>
    <row r="668" spans="2:16" x14ac:dyDescent="0.2">
      <c r="B668" s="2"/>
      <c r="D668" s="2"/>
      <c r="E668" s="2"/>
      <c r="G668" s="2"/>
      <c r="H668" s="11"/>
      <c r="O668" s="12"/>
      <c r="P668" s="2"/>
    </row>
    <row r="669" spans="2:16" x14ac:dyDescent="0.2">
      <c r="B669" s="2"/>
      <c r="D669" s="2"/>
      <c r="E669" s="2"/>
      <c r="G669" s="2"/>
      <c r="H669" s="11"/>
      <c r="O669" s="12"/>
      <c r="P669" s="2"/>
    </row>
    <row r="670" spans="2:16" x14ac:dyDescent="0.2">
      <c r="B670" s="2"/>
      <c r="D670" s="2"/>
      <c r="E670" s="2"/>
      <c r="G670" s="2"/>
      <c r="H670" s="11"/>
      <c r="O670" s="12"/>
      <c r="P670" s="2"/>
    </row>
    <row r="671" spans="2:16" x14ac:dyDescent="0.2">
      <c r="B671" s="2"/>
      <c r="D671" s="2"/>
      <c r="E671" s="2"/>
      <c r="G671" s="2"/>
      <c r="H671" s="11"/>
      <c r="O671" s="12"/>
      <c r="P671" s="2"/>
    </row>
    <row r="672" spans="2:16" x14ac:dyDescent="0.2">
      <c r="B672" s="2"/>
      <c r="D672" s="2"/>
      <c r="E672" s="2"/>
      <c r="G672" s="2"/>
      <c r="H672" s="11"/>
      <c r="O672" s="12"/>
      <c r="P672" s="2"/>
    </row>
    <row r="673" spans="2:16" x14ac:dyDescent="0.2">
      <c r="B673" s="2"/>
      <c r="D673" s="2"/>
      <c r="E673" s="2"/>
      <c r="G673" s="2"/>
      <c r="H673" s="11"/>
      <c r="O673" s="12"/>
      <c r="P673" s="2"/>
    </row>
    <row r="674" spans="2:16" x14ac:dyDescent="0.2">
      <c r="B674" s="2"/>
      <c r="D674" s="2"/>
      <c r="E674" s="2"/>
      <c r="G674" s="2"/>
      <c r="H674" s="11"/>
      <c r="O674" s="12"/>
      <c r="P674" s="2"/>
    </row>
    <row r="675" spans="2:16" x14ac:dyDescent="0.2">
      <c r="B675" s="2"/>
      <c r="D675" s="2"/>
      <c r="E675" s="2"/>
      <c r="G675" s="2"/>
      <c r="H675" s="11"/>
      <c r="O675" s="12"/>
      <c r="P675" s="2"/>
    </row>
    <row r="676" spans="2:16" x14ac:dyDescent="0.2">
      <c r="B676" s="2"/>
      <c r="D676" s="2"/>
      <c r="E676" s="2"/>
      <c r="G676" s="2"/>
      <c r="H676" s="11"/>
      <c r="O676" s="12"/>
      <c r="P676" s="2"/>
    </row>
    <row r="677" spans="2:16" x14ac:dyDescent="0.2">
      <c r="B677" s="2"/>
      <c r="D677" s="2"/>
      <c r="E677" s="2"/>
      <c r="G677" s="2"/>
      <c r="H677" s="11"/>
      <c r="O677" s="12"/>
      <c r="P677" s="2"/>
    </row>
    <row r="678" spans="2:16" x14ac:dyDescent="0.2">
      <c r="B678" s="2"/>
      <c r="D678" s="2"/>
      <c r="E678" s="2"/>
      <c r="G678" s="2"/>
      <c r="H678" s="11"/>
      <c r="O678" s="12"/>
      <c r="P678" s="2"/>
    </row>
    <row r="679" spans="2:16" x14ac:dyDescent="0.2">
      <c r="B679" s="2"/>
      <c r="D679" s="2"/>
      <c r="E679" s="2"/>
      <c r="G679" s="2"/>
      <c r="H679" s="11"/>
      <c r="O679" s="12"/>
      <c r="P679" s="2"/>
    </row>
    <row r="680" spans="2:16" x14ac:dyDescent="0.2">
      <c r="B680" s="2"/>
      <c r="D680" s="2"/>
      <c r="E680" s="2"/>
      <c r="G680" s="2"/>
      <c r="H680" s="11"/>
      <c r="O680" s="12"/>
      <c r="P680" s="2"/>
    </row>
    <row r="681" spans="2:16" x14ac:dyDescent="0.2">
      <c r="B681" s="2"/>
      <c r="D681" s="2"/>
      <c r="E681" s="2"/>
      <c r="G681" s="2"/>
      <c r="H681" s="11"/>
      <c r="O681" s="12"/>
      <c r="P681" s="2"/>
    </row>
    <row r="682" spans="2:16" x14ac:dyDescent="0.2">
      <c r="B682" s="2"/>
      <c r="D682" s="2"/>
      <c r="E682" s="2"/>
      <c r="G682" s="2"/>
      <c r="H682" s="11"/>
      <c r="O682" s="12"/>
      <c r="P682" s="2"/>
    </row>
    <row r="683" spans="2:16" x14ac:dyDescent="0.2">
      <c r="B683" s="2"/>
      <c r="D683" s="2"/>
      <c r="E683" s="2"/>
      <c r="G683" s="2"/>
      <c r="H683" s="11"/>
      <c r="O683" s="12"/>
      <c r="P683" s="2"/>
    </row>
    <row r="684" spans="2:16" x14ac:dyDescent="0.2">
      <c r="B684" s="2"/>
      <c r="D684" s="2"/>
      <c r="E684" s="2"/>
      <c r="G684" s="2"/>
      <c r="H684" s="11"/>
      <c r="O684" s="12"/>
      <c r="P684" s="2"/>
    </row>
    <row r="685" spans="2:16" x14ac:dyDescent="0.2">
      <c r="B685" s="2"/>
      <c r="D685" s="2"/>
      <c r="E685" s="2"/>
      <c r="G685" s="2"/>
      <c r="H685" s="11"/>
      <c r="O685" s="12"/>
      <c r="P685" s="2"/>
    </row>
    <row r="686" spans="2:16" x14ac:dyDescent="0.2">
      <c r="B686" s="2"/>
      <c r="D686" s="2"/>
      <c r="E686" s="2"/>
      <c r="G686" s="2"/>
      <c r="H686" s="11"/>
      <c r="O686" s="12"/>
      <c r="P686" s="2"/>
    </row>
    <row r="687" spans="2:16" x14ac:dyDescent="0.2">
      <c r="B687" s="2"/>
      <c r="D687" s="2"/>
      <c r="E687" s="2"/>
      <c r="G687" s="2"/>
      <c r="H687" s="11"/>
      <c r="O687" s="12"/>
      <c r="P687" s="2"/>
    </row>
    <row r="688" spans="2:16" x14ac:dyDescent="0.2">
      <c r="B688" s="2"/>
      <c r="D688" s="2"/>
      <c r="E688" s="2"/>
      <c r="G688" s="2"/>
      <c r="H688" s="11"/>
      <c r="O688" s="12"/>
      <c r="P688" s="2"/>
    </row>
    <row r="689" spans="2:16" x14ac:dyDescent="0.2">
      <c r="B689" s="2"/>
      <c r="D689" s="2"/>
      <c r="E689" s="2"/>
      <c r="G689" s="2"/>
      <c r="H689" s="11"/>
      <c r="O689" s="12"/>
      <c r="P689" s="2"/>
    </row>
    <row r="690" spans="2:16" x14ac:dyDescent="0.2">
      <c r="B690" s="2"/>
      <c r="D690" s="2"/>
      <c r="E690" s="2"/>
      <c r="G690" s="2"/>
      <c r="H690" s="11"/>
      <c r="O690" s="12"/>
      <c r="P690" s="2"/>
    </row>
    <row r="691" spans="2:16" x14ac:dyDescent="0.2">
      <c r="B691" s="2"/>
      <c r="D691" s="2"/>
      <c r="E691" s="2"/>
      <c r="G691" s="2"/>
      <c r="H691" s="11"/>
      <c r="O691" s="12"/>
      <c r="P691" s="2"/>
    </row>
    <row r="692" spans="2:16" x14ac:dyDescent="0.2">
      <c r="B692" s="2"/>
      <c r="D692" s="2"/>
      <c r="E692" s="2"/>
      <c r="G692" s="2"/>
      <c r="H692" s="11"/>
      <c r="O692" s="12"/>
      <c r="P692" s="2"/>
    </row>
    <row r="693" spans="2:16" x14ac:dyDescent="0.2">
      <c r="B693" s="2"/>
      <c r="D693" s="2"/>
      <c r="E693" s="2"/>
      <c r="G693" s="2"/>
      <c r="H693" s="11"/>
      <c r="O693" s="12"/>
      <c r="P693" s="2"/>
    </row>
    <row r="694" spans="2:16" x14ac:dyDescent="0.2">
      <c r="B694" s="2"/>
      <c r="D694" s="2"/>
      <c r="E694" s="2"/>
      <c r="G694" s="2"/>
      <c r="H694" s="11"/>
      <c r="O694" s="12"/>
      <c r="P694" s="2"/>
    </row>
    <row r="695" spans="2:16" x14ac:dyDescent="0.2">
      <c r="B695" s="2"/>
      <c r="D695" s="2"/>
      <c r="E695" s="2"/>
      <c r="G695" s="2"/>
      <c r="H695" s="11"/>
      <c r="O695" s="12"/>
      <c r="P695" s="2"/>
    </row>
    <row r="696" spans="2:16" x14ac:dyDescent="0.2">
      <c r="B696" s="2"/>
      <c r="D696" s="2"/>
      <c r="E696" s="2"/>
      <c r="G696" s="2"/>
      <c r="H696" s="11"/>
      <c r="O696" s="12"/>
      <c r="P696" s="2"/>
    </row>
    <row r="697" spans="2:16" x14ac:dyDescent="0.2">
      <c r="B697" s="2"/>
      <c r="D697" s="2"/>
      <c r="E697" s="2"/>
      <c r="G697" s="2"/>
      <c r="H697" s="11"/>
      <c r="O697" s="12"/>
      <c r="P697" s="2"/>
    </row>
    <row r="698" spans="2:16" x14ac:dyDescent="0.2">
      <c r="B698" s="2"/>
      <c r="D698" s="2"/>
      <c r="E698" s="2"/>
      <c r="G698" s="2"/>
      <c r="H698" s="11"/>
      <c r="O698" s="12"/>
      <c r="P698" s="2"/>
    </row>
    <row r="699" spans="2:16" x14ac:dyDescent="0.2">
      <c r="B699" s="2"/>
      <c r="D699" s="2"/>
      <c r="E699" s="2"/>
      <c r="G699" s="2"/>
      <c r="H699" s="11"/>
      <c r="O699" s="12"/>
      <c r="P699" s="2"/>
    </row>
    <row r="700" spans="2:16" x14ac:dyDescent="0.2">
      <c r="B700" s="2"/>
      <c r="D700" s="2"/>
      <c r="E700" s="2"/>
      <c r="G700" s="2"/>
      <c r="H700" s="11"/>
      <c r="O700" s="12"/>
      <c r="P700" s="2"/>
    </row>
    <row r="701" spans="2:16" x14ac:dyDescent="0.2">
      <c r="B701" s="2"/>
      <c r="D701" s="2"/>
      <c r="E701" s="2"/>
      <c r="G701" s="2"/>
      <c r="H701" s="11"/>
      <c r="O701" s="12"/>
      <c r="P701" s="2"/>
    </row>
    <row r="702" spans="2:16" x14ac:dyDescent="0.2">
      <c r="B702" s="2"/>
      <c r="D702" s="2"/>
      <c r="E702" s="2"/>
      <c r="G702" s="2"/>
      <c r="H702" s="11"/>
      <c r="O702" s="12"/>
      <c r="P702" s="2"/>
    </row>
    <row r="703" spans="2:16" x14ac:dyDescent="0.2">
      <c r="B703" s="2"/>
      <c r="D703" s="2"/>
      <c r="E703" s="2"/>
      <c r="G703" s="2"/>
      <c r="H703" s="11"/>
      <c r="O703" s="12"/>
      <c r="P703" s="2"/>
    </row>
    <row r="704" spans="2:16" x14ac:dyDescent="0.2">
      <c r="B704" s="2"/>
      <c r="D704" s="2"/>
      <c r="E704" s="2"/>
      <c r="G704" s="2"/>
      <c r="H704" s="11"/>
      <c r="O704" s="12"/>
      <c r="P704" s="2"/>
    </row>
    <row r="705" spans="2:16" x14ac:dyDescent="0.2">
      <c r="B705" s="2"/>
      <c r="D705" s="2"/>
      <c r="E705" s="2"/>
      <c r="G705" s="2"/>
      <c r="H705" s="11"/>
      <c r="O705" s="12"/>
      <c r="P705" s="2"/>
    </row>
    <row r="706" spans="2:16" x14ac:dyDescent="0.2">
      <c r="B706" s="2"/>
      <c r="D706" s="2"/>
      <c r="E706" s="2"/>
      <c r="G706" s="2"/>
      <c r="H706" s="11"/>
      <c r="O706" s="12"/>
      <c r="P706" s="2"/>
    </row>
    <row r="707" spans="2:16" x14ac:dyDescent="0.2">
      <c r="B707" s="2"/>
      <c r="D707" s="2"/>
      <c r="E707" s="2"/>
      <c r="G707" s="2"/>
      <c r="H707" s="11"/>
      <c r="O707" s="12"/>
      <c r="P707" s="2"/>
    </row>
    <row r="708" spans="2:16" x14ac:dyDescent="0.2">
      <c r="B708" s="2"/>
      <c r="D708" s="2"/>
      <c r="E708" s="2"/>
      <c r="G708" s="2"/>
      <c r="H708" s="11"/>
      <c r="O708" s="12"/>
      <c r="P708" s="2"/>
    </row>
    <row r="709" spans="2:16" x14ac:dyDescent="0.2">
      <c r="B709" s="2"/>
      <c r="D709" s="2"/>
      <c r="E709" s="2"/>
      <c r="G709" s="2"/>
      <c r="H709" s="11"/>
      <c r="O709" s="12"/>
      <c r="P709" s="2"/>
    </row>
    <row r="710" spans="2:16" x14ac:dyDescent="0.2">
      <c r="B710" s="2"/>
      <c r="D710" s="2"/>
      <c r="E710" s="2"/>
      <c r="G710" s="2"/>
      <c r="H710" s="11"/>
      <c r="O710" s="12"/>
      <c r="P710" s="2"/>
    </row>
    <row r="711" spans="2:16" x14ac:dyDescent="0.2">
      <c r="B711" s="2"/>
      <c r="D711" s="2"/>
      <c r="E711" s="2"/>
      <c r="G711" s="2"/>
      <c r="H711" s="11"/>
      <c r="O711" s="12"/>
      <c r="P711" s="2"/>
    </row>
    <row r="712" spans="2:16" x14ac:dyDescent="0.2">
      <c r="B712" s="2"/>
      <c r="D712" s="2"/>
      <c r="E712" s="2"/>
      <c r="G712" s="2"/>
      <c r="H712" s="11"/>
      <c r="O712" s="12"/>
      <c r="P712" s="2"/>
    </row>
    <row r="713" spans="2:16" x14ac:dyDescent="0.2">
      <c r="B713" s="2"/>
      <c r="D713" s="2"/>
      <c r="E713" s="2"/>
      <c r="G713" s="2"/>
      <c r="H713" s="11"/>
      <c r="O713" s="12"/>
      <c r="P713" s="2"/>
    </row>
    <row r="714" spans="2:16" x14ac:dyDescent="0.2">
      <c r="B714" s="2"/>
      <c r="D714" s="2"/>
      <c r="E714" s="2"/>
      <c r="G714" s="2"/>
      <c r="H714" s="11"/>
      <c r="O714" s="12"/>
      <c r="P714" s="2"/>
    </row>
  </sheetData>
  <phoneticPr fontId="42" type="noConversion"/>
  <pageMargins left="0.75" right="0.75" top="1" bottom="1" header="0.5" footer="0.5"/>
  <pageSetup scale="80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S748"/>
  <sheetViews>
    <sheetView topLeftCell="A41" zoomScale="110" zoomScaleNormal="110" workbookViewId="0">
      <selection activeCell="P71" sqref="P71"/>
    </sheetView>
  </sheetViews>
  <sheetFormatPr defaultRowHeight="12.75" x14ac:dyDescent="0.2"/>
  <cols>
    <col min="1" max="1" width="4" style="2" customWidth="1"/>
    <col min="2" max="2" width="10.140625" style="87" customWidth="1"/>
    <col min="3" max="3" width="8.5703125" style="2" customWidth="1"/>
    <col min="4" max="4" width="6.42578125" style="3" customWidth="1"/>
    <col min="5" max="5" width="10.7109375" style="3" customWidth="1"/>
    <col min="6" max="6" width="8.42578125" style="2" customWidth="1"/>
    <col min="7" max="7" width="21.28515625" style="3" customWidth="1"/>
    <col min="8" max="8" width="3" style="14" customWidth="1"/>
    <col min="9" max="9" width="5.42578125" style="11" customWidth="1"/>
    <col min="10" max="10" width="9.7109375" style="11" customWidth="1"/>
    <col min="11" max="11" width="8.7109375" style="11" customWidth="1"/>
    <col min="12" max="12" width="8" style="11" customWidth="1"/>
    <col min="13" max="13" width="9" style="11" customWidth="1"/>
    <col min="14" max="14" width="9.140625" style="11" customWidth="1"/>
    <col min="15" max="15" width="8.7109375" style="15" customWidth="1"/>
    <col min="16" max="16" width="19.7109375" style="3" customWidth="1"/>
    <col min="17" max="17" width="9.140625" style="2"/>
    <col min="18" max="18" width="12.7109375" style="2" customWidth="1"/>
    <col min="19" max="16384" width="9.140625" style="2"/>
  </cols>
  <sheetData>
    <row r="1" spans="1:19" s="81" customFormat="1" ht="21" customHeight="1" x14ac:dyDescent="0.25">
      <c r="B1" s="91"/>
      <c r="C1" s="125" t="s">
        <v>65</v>
      </c>
      <c r="D1" s="339"/>
      <c r="E1" s="340"/>
      <c r="F1" s="126"/>
      <c r="P1" s="107"/>
    </row>
    <row r="2" spans="1:19" s="81" customFormat="1" ht="15" x14ac:dyDescent="0.25">
      <c r="B2" s="91"/>
      <c r="C2" s="125" t="s">
        <v>1</v>
      </c>
      <c r="D2" s="339"/>
      <c r="E2" s="340"/>
      <c r="F2" s="126"/>
      <c r="P2" s="107"/>
    </row>
    <row r="3" spans="1:19" s="81" customFormat="1" ht="15" x14ac:dyDescent="0.25">
      <c r="A3" s="82"/>
      <c r="B3" s="92"/>
      <c r="C3" s="125" t="s">
        <v>82</v>
      </c>
      <c r="D3" s="340"/>
      <c r="E3" s="339"/>
      <c r="F3" s="126"/>
      <c r="P3" s="107"/>
    </row>
    <row r="4" spans="1:19" s="81" customFormat="1" ht="20.25" customHeight="1" x14ac:dyDescent="0.2">
      <c r="B4" s="91"/>
      <c r="C4" s="176"/>
      <c r="D4" s="107"/>
      <c r="E4" s="107"/>
      <c r="G4" s="107"/>
      <c r="P4" s="107"/>
    </row>
    <row r="5" spans="1:19" ht="16.5" thickBot="1" x14ac:dyDescent="0.3">
      <c r="A5" s="4" t="s">
        <v>97</v>
      </c>
      <c r="B5" s="88"/>
      <c r="C5" s="4"/>
      <c r="D5" s="64"/>
      <c r="E5" s="64"/>
      <c r="F5" s="4"/>
      <c r="G5" s="64"/>
      <c r="H5" s="4"/>
      <c r="I5" s="4"/>
      <c r="J5" s="4"/>
      <c r="K5" s="4"/>
      <c r="L5" s="23"/>
      <c r="M5" s="23"/>
      <c r="N5" s="23"/>
      <c r="O5" s="23"/>
      <c r="P5" s="99"/>
      <c r="Q5" s="23"/>
      <c r="R5" s="23"/>
      <c r="S5" s="23"/>
    </row>
    <row r="6" spans="1:19" ht="13.5" thickBot="1" x14ac:dyDescent="0.25">
      <c r="A6" s="206" t="s">
        <v>2</v>
      </c>
      <c r="B6" s="207" t="s">
        <v>49</v>
      </c>
      <c r="C6" s="224" t="s">
        <v>48</v>
      </c>
      <c r="D6" s="209" t="s">
        <v>0</v>
      </c>
      <c r="E6" s="210" t="s">
        <v>3</v>
      </c>
      <c r="F6" s="211" t="s">
        <v>50</v>
      </c>
      <c r="G6" s="212" t="s">
        <v>4</v>
      </c>
      <c r="H6" s="206" t="s">
        <v>28</v>
      </c>
      <c r="I6" s="213" t="s">
        <v>5</v>
      </c>
      <c r="J6" s="214" t="s">
        <v>6</v>
      </c>
      <c r="K6" s="229" t="s">
        <v>7</v>
      </c>
      <c r="L6" s="216" t="s">
        <v>8</v>
      </c>
      <c r="M6" s="214" t="s">
        <v>9</v>
      </c>
      <c r="N6" s="217" t="s">
        <v>10</v>
      </c>
      <c r="O6" s="214" t="s">
        <v>11</v>
      </c>
      <c r="P6" s="249" t="s">
        <v>12</v>
      </c>
    </row>
    <row r="7" spans="1:19" x14ac:dyDescent="0.2">
      <c r="A7" s="44">
        <v>1</v>
      </c>
      <c r="B7" s="269"/>
      <c r="C7" s="32"/>
      <c r="D7" s="38"/>
      <c r="E7" s="77"/>
      <c r="F7" s="35" t="s">
        <v>128</v>
      </c>
      <c r="G7" s="74" t="s">
        <v>93</v>
      </c>
      <c r="H7" s="45">
        <v>10</v>
      </c>
      <c r="I7" s="37">
        <v>11110</v>
      </c>
      <c r="J7" s="220">
        <f>SUM(K7+L7+M7+N7+O7)</f>
        <v>7187.23</v>
      </c>
      <c r="K7" s="316">
        <v>7187.23</v>
      </c>
      <c r="L7" s="305"/>
      <c r="M7" s="185"/>
      <c r="N7" s="186"/>
      <c r="O7" s="186"/>
      <c r="P7" s="106"/>
      <c r="R7" s="262"/>
    </row>
    <row r="8" spans="1:19" x14ac:dyDescent="0.2">
      <c r="A8" s="329">
        <v>2</v>
      </c>
      <c r="B8" s="266"/>
      <c r="C8" s="350"/>
      <c r="D8" s="78"/>
      <c r="E8" s="105"/>
      <c r="F8" s="35"/>
      <c r="G8" s="74" t="s">
        <v>98</v>
      </c>
      <c r="H8" s="45">
        <v>10</v>
      </c>
      <c r="I8" s="37">
        <v>11110</v>
      </c>
      <c r="J8" s="220">
        <f>SUM(K8+L8+M8+N8+O8)</f>
        <v>315</v>
      </c>
      <c r="K8" s="184">
        <v>315</v>
      </c>
      <c r="L8" s="305"/>
      <c r="M8" s="182"/>
      <c r="N8" s="182"/>
      <c r="O8" s="182"/>
      <c r="P8" s="106"/>
      <c r="R8" s="262"/>
    </row>
    <row r="9" spans="1:19" x14ac:dyDescent="0.2">
      <c r="A9" s="34">
        <v>3</v>
      </c>
      <c r="B9" s="442" t="s">
        <v>147</v>
      </c>
      <c r="C9" s="350" t="s">
        <v>148</v>
      </c>
      <c r="D9" s="431">
        <v>11329</v>
      </c>
      <c r="E9" s="35">
        <v>631250050</v>
      </c>
      <c r="F9" s="35" t="s">
        <v>135</v>
      </c>
      <c r="G9" s="404" t="s">
        <v>144</v>
      </c>
      <c r="H9" s="45">
        <v>10</v>
      </c>
      <c r="I9" s="37">
        <v>13210</v>
      </c>
      <c r="J9" s="220">
        <f t="shared" ref="J9:J10" si="0">SUM(K9+L9+M9+N9+O9)</f>
        <v>279.86</v>
      </c>
      <c r="K9" s="182"/>
      <c r="L9" s="182">
        <v>279.86</v>
      </c>
      <c r="M9" s="182"/>
      <c r="N9" s="182"/>
      <c r="O9" s="182"/>
      <c r="P9" s="292" t="s">
        <v>132</v>
      </c>
    </row>
    <row r="10" spans="1:19" x14ac:dyDescent="0.2">
      <c r="A10" s="329">
        <v>4</v>
      </c>
      <c r="B10" s="266" t="s">
        <v>161</v>
      </c>
      <c r="C10" s="350" t="s">
        <v>157</v>
      </c>
      <c r="D10" s="78">
        <v>11934</v>
      </c>
      <c r="E10" s="77">
        <v>631250043</v>
      </c>
      <c r="F10" s="35" t="s">
        <v>135</v>
      </c>
      <c r="G10" s="80" t="s">
        <v>158</v>
      </c>
      <c r="H10" s="30">
        <v>10</v>
      </c>
      <c r="I10" s="31">
        <v>13230</v>
      </c>
      <c r="J10" s="220">
        <f t="shared" si="0"/>
        <v>58.08</v>
      </c>
      <c r="K10" s="316"/>
      <c r="L10" s="182">
        <v>58.08</v>
      </c>
      <c r="M10" s="182"/>
      <c r="N10" s="182"/>
      <c r="O10" s="182"/>
      <c r="P10" s="106" t="s">
        <v>159</v>
      </c>
    </row>
    <row r="11" spans="1:19" x14ac:dyDescent="0.2">
      <c r="A11" s="34">
        <v>5</v>
      </c>
      <c r="B11" s="90" t="s">
        <v>178</v>
      </c>
      <c r="C11" s="67" t="s">
        <v>179</v>
      </c>
      <c r="D11" s="78">
        <v>12811</v>
      </c>
      <c r="E11" s="77">
        <v>631250021</v>
      </c>
      <c r="F11" s="36" t="s">
        <v>135</v>
      </c>
      <c r="G11" s="80" t="s">
        <v>180</v>
      </c>
      <c r="H11" s="30">
        <v>10</v>
      </c>
      <c r="I11" s="31">
        <v>13460</v>
      </c>
      <c r="J11" s="220">
        <f t="shared" ref="J11:J52" si="1">SUM(K11+L11+M11+N11+O11)</f>
        <v>362.8</v>
      </c>
      <c r="K11" s="184"/>
      <c r="L11" s="182"/>
      <c r="M11" s="182">
        <v>362.8</v>
      </c>
      <c r="N11" s="182"/>
      <c r="O11" s="182"/>
      <c r="P11" s="106" t="s">
        <v>181</v>
      </c>
      <c r="S11" s="310"/>
    </row>
    <row r="12" spans="1:19" x14ac:dyDescent="0.2">
      <c r="A12" s="329">
        <v>6</v>
      </c>
      <c r="B12" s="266" t="s">
        <v>182</v>
      </c>
      <c r="C12" s="369" t="s">
        <v>183</v>
      </c>
      <c r="D12" s="73">
        <v>12828</v>
      </c>
      <c r="E12" s="105">
        <v>631250038</v>
      </c>
      <c r="F12" s="36" t="s">
        <v>135</v>
      </c>
      <c r="G12" s="80" t="s">
        <v>180</v>
      </c>
      <c r="H12" s="30">
        <v>10</v>
      </c>
      <c r="I12" s="31">
        <v>13460</v>
      </c>
      <c r="J12" s="220">
        <f>SUM(K12+L12+M12+N12+O12)</f>
        <v>256.5</v>
      </c>
      <c r="K12" s="316"/>
      <c r="L12" s="182"/>
      <c r="M12" s="182">
        <v>256.5</v>
      </c>
      <c r="N12" s="182"/>
      <c r="O12" s="182"/>
      <c r="P12" s="106" t="s">
        <v>184</v>
      </c>
      <c r="S12" s="310"/>
    </row>
    <row r="13" spans="1:19" x14ac:dyDescent="0.2">
      <c r="A13" s="329">
        <v>7</v>
      </c>
      <c r="B13" s="266" t="s">
        <v>201</v>
      </c>
      <c r="C13" s="369" t="s">
        <v>163</v>
      </c>
      <c r="D13" s="73">
        <v>13017</v>
      </c>
      <c r="E13" s="73">
        <v>631250007</v>
      </c>
      <c r="F13" s="36" t="s">
        <v>199</v>
      </c>
      <c r="G13" s="291" t="s">
        <v>164</v>
      </c>
      <c r="H13" s="268">
        <v>10</v>
      </c>
      <c r="I13" s="48">
        <v>13250</v>
      </c>
      <c r="J13" s="220">
        <f t="shared" ref="J13" si="2">SUM(K13+L13+M13+N13+O13)</f>
        <v>17.5</v>
      </c>
      <c r="K13" s="185"/>
      <c r="L13" s="185">
        <v>17.5</v>
      </c>
      <c r="M13" s="185"/>
      <c r="N13" s="186"/>
      <c r="O13" s="189"/>
      <c r="P13" s="106" t="s">
        <v>165</v>
      </c>
      <c r="S13" s="310"/>
    </row>
    <row r="14" spans="1:19" x14ac:dyDescent="0.2">
      <c r="A14" s="329">
        <v>8</v>
      </c>
      <c r="B14" s="266" t="s">
        <v>182</v>
      </c>
      <c r="C14" s="369" t="s">
        <v>183</v>
      </c>
      <c r="D14" s="73">
        <v>13063</v>
      </c>
      <c r="E14" s="105">
        <v>631250020</v>
      </c>
      <c r="F14" s="36" t="s">
        <v>199</v>
      </c>
      <c r="G14" s="80" t="s">
        <v>180</v>
      </c>
      <c r="H14" s="30">
        <v>10</v>
      </c>
      <c r="I14" s="31">
        <v>13460</v>
      </c>
      <c r="J14" s="220">
        <f>SUM(K14+L14+M14+N14+O14)</f>
        <v>256.5</v>
      </c>
      <c r="K14" s="316"/>
      <c r="L14" s="182"/>
      <c r="M14" s="182">
        <v>256.5</v>
      </c>
      <c r="N14" s="182"/>
      <c r="O14" s="182"/>
      <c r="P14" s="106" t="s">
        <v>184</v>
      </c>
      <c r="S14" s="310"/>
    </row>
    <row r="15" spans="1:19" x14ac:dyDescent="0.2">
      <c r="A15" s="329">
        <v>9</v>
      </c>
      <c r="B15" s="266" t="s">
        <v>203</v>
      </c>
      <c r="C15" s="369" t="s">
        <v>204</v>
      </c>
      <c r="D15" s="73">
        <v>13085</v>
      </c>
      <c r="E15" s="77">
        <v>631250039</v>
      </c>
      <c r="F15" s="36" t="s">
        <v>199</v>
      </c>
      <c r="G15" s="80" t="s">
        <v>180</v>
      </c>
      <c r="H15" s="30">
        <v>10</v>
      </c>
      <c r="I15" s="31">
        <v>13460</v>
      </c>
      <c r="J15" s="220">
        <f t="shared" ref="J15:J17" si="3">SUM(K15+L15+M15+N15+O15)</f>
        <v>406.5</v>
      </c>
      <c r="K15" s="184"/>
      <c r="L15" s="182"/>
      <c r="M15" s="182">
        <v>406.5</v>
      </c>
      <c r="N15" s="182"/>
      <c r="O15" s="182"/>
      <c r="P15" s="106" t="s">
        <v>181</v>
      </c>
      <c r="S15" s="310"/>
    </row>
    <row r="16" spans="1:19" x14ac:dyDescent="0.2">
      <c r="A16" s="329">
        <v>10</v>
      </c>
      <c r="B16" s="446" t="s">
        <v>277</v>
      </c>
      <c r="C16" s="265" t="s">
        <v>157</v>
      </c>
      <c r="D16" s="78">
        <v>21296</v>
      </c>
      <c r="E16" s="73">
        <v>631250052</v>
      </c>
      <c r="F16" s="406" t="s">
        <v>276</v>
      </c>
      <c r="G16" s="80" t="s">
        <v>274</v>
      </c>
      <c r="H16" s="30">
        <v>10</v>
      </c>
      <c r="I16" s="31">
        <v>13220</v>
      </c>
      <c r="J16" s="220">
        <f t="shared" si="3"/>
        <v>49.12</v>
      </c>
      <c r="K16" s="185"/>
      <c r="L16" s="185">
        <v>49.12</v>
      </c>
      <c r="M16" s="185"/>
      <c r="N16" s="186"/>
      <c r="O16" s="189"/>
      <c r="P16" s="106" t="s">
        <v>275</v>
      </c>
      <c r="S16" s="310"/>
    </row>
    <row r="17" spans="1:19" x14ac:dyDescent="0.2">
      <c r="A17" s="329">
        <v>11</v>
      </c>
      <c r="B17" s="446" t="s">
        <v>278</v>
      </c>
      <c r="C17" s="265" t="s">
        <v>163</v>
      </c>
      <c r="D17" s="78">
        <v>21315</v>
      </c>
      <c r="E17" s="75">
        <v>631250051</v>
      </c>
      <c r="F17" s="406" t="s">
        <v>276</v>
      </c>
      <c r="G17" s="80" t="s">
        <v>279</v>
      </c>
      <c r="H17" s="30">
        <v>10</v>
      </c>
      <c r="I17" s="31">
        <v>13320</v>
      </c>
      <c r="J17" s="220">
        <f t="shared" si="3"/>
        <v>14.05</v>
      </c>
      <c r="K17" s="185"/>
      <c r="L17" s="185"/>
      <c r="M17" s="185">
        <v>14.05</v>
      </c>
      <c r="N17" s="186"/>
      <c r="O17" s="189"/>
      <c r="P17" s="106" t="s">
        <v>280</v>
      </c>
      <c r="S17" s="310"/>
    </row>
    <row r="18" spans="1:19" x14ac:dyDescent="0.2">
      <c r="A18" s="329">
        <v>12</v>
      </c>
      <c r="B18" s="266" t="s">
        <v>287</v>
      </c>
      <c r="C18" s="350" t="s">
        <v>288</v>
      </c>
      <c r="D18" s="78">
        <v>22960</v>
      </c>
      <c r="E18" s="73">
        <v>631250019</v>
      </c>
      <c r="F18" s="35" t="s">
        <v>276</v>
      </c>
      <c r="G18" s="74" t="s">
        <v>285</v>
      </c>
      <c r="H18" s="45">
        <v>10</v>
      </c>
      <c r="I18" s="37">
        <v>14310</v>
      </c>
      <c r="J18" s="220">
        <f>SUM(K18+L18+M18+N18+O18)</f>
        <v>300</v>
      </c>
      <c r="K18" s="408"/>
      <c r="L18" s="185"/>
      <c r="M18" s="185">
        <v>300</v>
      </c>
      <c r="N18" s="186"/>
      <c r="O18" s="189"/>
      <c r="P18" s="106" t="s">
        <v>286</v>
      </c>
      <c r="S18" s="310"/>
    </row>
    <row r="19" spans="1:19" x14ac:dyDescent="0.2">
      <c r="A19" s="329">
        <v>13</v>
      </c>
      <c r="B19" s="266" t="s">
        <v>392</v>
      </c>
      <c r="C19" s="350" t="s">
        <v>393</v>
      </c>
      <c r="D19" s="78">
        <v>29512</v>
      </c>
      <c r="E19" s="75">
        <v>631250058</v>
      </c>
      <c r="F19" s="35" t="s">
        <v>377</v>
      </c>
      <c r="G19" s="74" t="s">
        <v>252</v>
      </c>
      <c r="H19" s="45">
        <v>10</v>
      </c>
      <c r="I19" s="48">
        <v>13640</v>
      </c>
      <c r="J19" s="220">
        <f>SUM(K19+L19+M19+N19+O19)</f>
        <v>988</v>
      </c>
      <c r="K19" s="408"/>
      <c r="L19" s="185"/>
      <c r="M19" s="185">
        <v>988</v>
      </c>
      <c r="N19" s="186"/>
      <c r="O19" s="189"/>
      <c r="P19" s="106" t="s">
        <v>253</v>
      </c>
      <c r="S19" s="310"/>
    </row>
    <row r="20" spans="1:19" x14ac:dyDescent="0.2">
      <c r="A20" s="329">
        <v>14</v>
      </c>
      <c r="B20" s="469" t="s">
        <v>394</v>
      </c>
      <c r="C20" s="266" t="s">
        <v>395</v>
      </c>
      <c r="D20" s="78">
        <v>29535</v>
      </c>
      <c r="E20" s="75">
        <v>631250055</v>
      </c>
      <c r="F20" s="35" t="s">
        <v>377</v>
      </c>
      <c r="G20" s="74" t="s">
        <v>396</v>
      </c>
      <c r="H20" s="45">
        <v>10</v>
      </c>
      <c r="I20" s="48">
        <v>13620</v>
      </c>
      <c r="J20" s="220">
        <f>SUM(K20+L20+M20+N20+O20)</f>
        <v>198.5</v>
      </c>
      <c r="K20" s="408"/>
      <c r="L20" s="185"/>
      <c r="M20" s="185">
        <v>198.5</v>
      </c>
      <c r="N20" s="186"/>
      <c r="O20" s="189"/>
      <c r="P20" s="106" t="s">
        <v>397</v>
      </c>
      <c r="S20" s="310"/>
    </row>
    <row r="21" spans="1:19" x14ac:dyDescent="0.2">
      <c r="A21" s="329">
        <v>15</v>
      </c>
      <c r="B21" s="266" t="s">
        <v>398</v>
      </c>
      <c r="C21" s="350" t="s">
        <v>296</v>
      </c>
      <c r="D21" s="78">
        <v>29560</v>
      </c>
      <c r="E21" s="75">
        <v>631250054</v>
      </c>
      <c r="F21" s="35" t="s">
        <v>377</v>
      </c>
      <c r="G21" s="74" t="s">
        <v>396</v>
      </c>
      <c r="H21" s="45">
        <v>10</v>
      </c>
      <c r="I21" s="48">
        <v>13620</v>
      </c>
      <c r="J21" s="220">
        <f>SUM(K21+L21+M21+N21+O21)</f>
        <v>63.1</v>
      </c>
      <c r="K21" s="408"/>
      <c r="L21" s="185"/>
      <c r="M21" s="185">
        <v>63.1</v>
      </c>
      <c r="N21" s="186"/>
      <c r="O21" s="189"/>
      <c r="P21" s="106" t="s">
        <v>399</v>
      </c>
      <c r="S21" s="310"/>
    </row>
    <row r="22" spans="1:19" x14ac:dyDescent="0.2">
      <c r="A22" s="329">
        <v>16</v>
      </c>
      <c r="B22" s="266" t="s">
        <v>404</v>
      </c>
      <c r="C22" s="350" t="s">
        <v>128</v>
      </c>
      <c r="D22" s="78">
        <v>29677</v>
      </c>
      <c r="E22" s="75">
        <v>631250056</v>
      </c>
      <c r="F22" s="35" t="s">
        <v>377</v>
      </c>
      <c r="G22" s="74" t="s">
        <v>405</v>
      </c>
      <c r="H22" s="45">
        <v>10</v>
      </c>
      <c r="I22" s="48">
        <v>13460</v>
      </c>
      <c r="J22" s="220">
        <f>SUM(K22+L22+M22+N22+O22)</f>
        <v>1100</v>
      </c>
      <c r="K22" s="408"/>
      <c r="L22" s="185"/>
      <c r="M22" s="185">
        <v>1100</v>
      </c>
      <c r="N22" s="186"/>
      <c r="O22" s="189"/>
      <c r="P22" s="106" t="s">
        <v>406</v>
      </c>
      <c r="S22" s="310"/>
    </row>
    <row r="23" spans="1:19" x14ac:dyDescent="0.2">
      <c r="A23" s="329">
        <v>17</v>
      </c>
      <c r="B23" s="266" t="s">
        <v>147</v>
      </c>
      <c r="C23" s="369" t="s">
        <v>487</v>
      </c>
      <c r="D23" s="73">
        <v>37446</v>
      </c>
      <c r="E23" s="73">
        <v>631250072</v>
      </c>
      <c r="F23" s="35" t="s">
        <v>536</v>
      </c>
      <c r="G23" s="74" t="s">
        <v>144</v>
      </c>
      <c r="H23" s="45">
        <v>10</v>
      </c>
      <c r="I23" s="37">
        <v>13210</v>
      </c>
      <c r="J23" s="220">
        <f t="shared" ref="J23:J25" si="4">SUM(K23+L23+M23+N23+O23)</f>
        <v>347.5</v>
      </c>
      <c r="K23" s="185"/>
      <c r="L23" s="185">
        <v>347.5</v>
      </c>
      <c r="M23" s="185"/>
      <c r="N23" s="186"/>
      <c r="O23" s="189"/>
      <c r="P23" s="292" t="s">
        <v>132</v>
      </c>
      <c r="S23" s="310"/>
    </row>
    <row r="24" spans="1:19" x14ac:dyDescent="0.2">
      <c r="A24" s="329">
        <v>18</v>
      </c>
      <c r="B24" s="266" t="s">
        <v>572</v>
      </c>
      <c r="C24" s="369" t="s">
        <v>128</v>
      </c>
      <c r="D24" s="73">
        <v>37808</v>
      </c>
      <c r="E24" s="75">
        <v>631250060</v>
      </c>
      <c r="F24" s="35" t="s">
        <v>536</v>
      </c>
      <c r="G24" s="80" t="s">
        <v>158</v>
      </c>
      <c r="H24" s="30">
        <v>10</v>
      </c>
      <c r="I24" s="31">
        <v>13230</v>
      </c>
      <c r="J24" s="220">
        <f t="shared" si="4"/>
        <v>58.08</v>
      </c>
      <c r="K24" s="316"/>
      <c r="L24" s="182">
        <v>58.08</v>
      </c>
      <c r="M24" s="182"/>
      <c r="N24" s="182"/>
      <c r="O24" s="182"/>
      <c r="P24" s="106" t="s">
        <v>159</v>
      </c>
      <c r="S24" s="310"/>
    </row>
    <row r="25" spans="1:19" x14ac:dyDescent="0.2">
      <c r="A25" s="329">
        <v>19</v>
      </c>
      <c r="B25" s="266" t="s">
        <v>615</v>
      </c>
      <c r="C25" s="369" t="s">
        <v>234</v>
      </c>
      <c r="D25" s="73">
        <v>40263</v>
      </c>
      <c r="E25" s="75">
        <v>631250079</v>
      </c>
      <c r="F25" s="36" t="s">
        <v>603</v>
      </c>
      <c r="G25" s="291" t="s">
        <v>164</v>
      </c>
      <c r="H25" s="268">
        <v>10</v>
      </c>
      <c r="I25" s="48">
        <v>13320</v>
      </c>
      <c r="J25" s="220">
        <f t="shared" si="4"/>
        <v>85.05</v>
      </c>
      <c r="K25" s="408"/>
      <c r="L25" s="185"/>
      <c r="M25" s="185">
        <v>85.05</v>
      </c>
      <c r="N25" s="186"/>
      <c r="O25" s="189"/>
      <c r="P25" s="106" t="s">
        <v>165</v>
      </c>
      <c r="S25" s="310"/>
    </row>
    <row r="26" spans="1:19" x14ac:dyDescent="0.2">
      <c r="A26" s="329">
        <v>20</v>
      </c>
      <c r="B26" s="266" t="s">
        <v>616</v>
      </c>
      <c r="C26" s="369" t="s">
        <v>234</v>
      </c>
      <c r="D26" s="73">
        <v>40381</v>
      </c>
      <c r="E26" s="105">
        <v>631250082</v>
      </c>
      <c r="F26" s="36" t="s">
        <v>603</v>
      </c>
      <c r="G26" s="291" t="s">
        <v>164</v>
      </c>
      <c r="H26" s="268">
        <v>10</v>
      </c>
      <c r="I26" s="48">
        <v>13250</v>
      </c>
      <c r="J26" s="220">
        <f t="shared" ref="J26:J32" si="5">SUM(K26+L26+M26+N26+O26)</f>
        <v>35</v>
      </c>
      <c r="K26" s="408"/>
      <c r="L26" s="185">
        <v>35</v>
      </c>
      <c r="M26" s="185"/>
      <c r="N26" s="186"/>
      <c r="O26" s="189"/>
      <c r="P26" s="106" t="s">
        <v>165</v>
      </c>
      <c r="S26" s="310"/>
    </row>
    <row r="27" spans="1:19" x14ac:dyDescent="0.2">
      <c r="A27" s="329">
        <v>21</v>
      </c>
      <c r="B27" s="266" t="s">
        <v>704</v>
      </c>
      <c r="C27" s="369" t="s">
        <v>234</v>
      </c>
      <c r="D27" s="73">
        <v>42511</v>
      </c>
      <c r="E27" s="105">
        <v>631250093</v>
      </c>
      <c r="F27" s="36" t="s">
        <v>663</v>
      </c>
      <c r="G27" s="291" t="s">
        <v>705</v>
      </c>
      <c r="H27" s="268">
        <v>10</v>
      </c>
      <c r="I27" s="48">
        <v>13620</v>
      </c>
      <c r="J27" s="220">
        <f t="shared" si="5"/>
        <v>143</v>
      </c>
      <c r="K27" s="408"/>
      <c r="L27" s="185"/>
      <c r="M27" s="185">
        <v>143</v>
      </c>
      <c r="N27" s="186"/>
      <c r="O27" s="189"/>
      <c r="P27" s="106" t="s">
        <v>706</v>
      </c>
      <c r="S27" s="310"/>
    </row>
    <row r="28" spans="1:19" x14ac:dyDescent="0.2">
      <c r="A28" s="329">
        <v>22</v>
      </c>
      <c r="B28" s="266" t="s">
        <v>707</v>
      </c>
      <c r="C28" s="369" t="s">
        <v>377</v>
      </c>
      <c r="D28" s="73">
        <v>42525</v>
      </c>
      <c r="E28" s="105">
        <v>631250092</v>
      </c>
      <c r="F28" s="36" t="s">
        <v>663</v>
      </c>
      <c r="G28" s="291" t="s">
        <v>705</v>
      </c>
      <c r="H28" s="268">
        <v>10</v>
      </c>
      <c r="I28" s="48">
        <v>13620</v>
      </c>
      <c r="J28" s="220">
        <f t="shared" si="5"/>
        <v>96</v>
      </c>
      <c r="K28" s="408"/>
      <c r="L28" s="185"/>
      <c r="M28" s="185">
        <v>96</v>
      </c>
      <c r="N28" s="186"/>
      <c r="O28" s="189"/>
      <c r="P28" s="106" t="s">
        <v>397</v>
      </c>
      <c r="S28" s="310"/>
    </row>
    <row r="29" spans="1:19" x14ac:dyDescent="0.2">
      <c r="A29" s="329">
        <v>23</v>
      </c>
      <c r="B29" s="266" t="s">
        <v>708</v>
      </c>
      <c r="C29" s="369" t="s">
        <v>135</v>
      </c>
      <c r="D29" s="73">
        <v>42533</v>
      </c>
      <c r="E29" s="105">
        <v>631250089</v>
      </c>
      <c r="F29" s="36" t="s">
        <v>663</v>
      </c>
      <c r="G29" s="291" t="s">
        <v>317</v>
      </c>
      <c r="H29" s="268">
        <v>10</v>
      </c>
      <c r="I29" s="48">
        <v>14050</v>
      </c>
      <c r="J29" s="220">
        <f t="shared" si="5"/>
        <v>252</v>
      </c>
      <c r="K29" s="408"/>
      <c r="L29" s="185"/>
      <c r="M29" s="185">
        <v>252</v>
      </c>
      <c r="N29" s="186"/>
      <c r="O29" s="189"/>
      <c r="P29" s="106" t="s">
        <v>320</v>
      </c>
      <c r="S29" s="310"/>
    </row>
    <row r="30" spans="1:19" x14ac:dyDescent="0.2">
      <c r="A30" s="329">
        <v>24</v>
      </c>
      <c r="B30" s="266" t="s">
        <v>709</v>
      </c>
      <c r="C30" s="369" t="s">
        <v>301</v>
      </c>
      <c r="D30" s="73">
        <v>42545</v>
      </c>
      <c r="E30" s="105">
        <v>631250075</v>
      </c>
      <c r="F30" s="36" t="s">
        <v>663</v>
      </c>
      <c r="G30" s="291" t="s">
        <v>705</v>
      </c>
      <c r="H30" s="268">
        <v>10</v>
      </c>
      <c r="I30" s="48">
        <v>13620</v>
      </c>
      <c r="J30" s="220">
        <f t="shared" si="5"/>
        <v>108.42</v>
      </c>
      <c r="K30" s="408"/>
      <c r="L30" s="185"/>
      <c r="M30" s="185">
        <v>108.42</v>
      </c>
      <c r="N30" s="186"/>
      <c r="O30" s="189"/>
      <c r="P30" s="106" t="s">
        <v>710</v>
      </c>
      <c r="S30" s="310"/>
    </row>
    <row r="31" spans="1:19" x14ac:dyDescent="0.2">
      <c r="A31" s="329">
        <v>25</v>
      </c>
      <c r="B31" s="266" t="s">
        <v>711</v>
      </c>
      <c r="C31" s="369" t="s">
        <v>377</v>
      </c>
      <c r="D31" s="73">
        <v>42550</v>
      </c>
      <c r="E31" s="105">
        <v>631250091</v>
      </c>
      <c r="F31" s="36" t="s">
        <v>663</v>
      </c>
      <c r="G31" s="291" t="s">
        <v>705</v>
      </c>
      <c r="H31" s="268">
        <v>10</v>
      </c>
      <c r="I31" s="48">
        <v>13620</v>
      </c>
      <c r="J31" s="220">
        <f t="shared" si="5"/>
        <v>56.5</v>
      </c>
      <c r="K31" s="408"/>
      <c r="L31" s="185"/>
      <c r="M31" s="185">
        <v>56.5</v>
      </c>
      <c r="N31" s="186"/>
      <c r="O31" s="189"/>
      <c r="P31" s="106" t="s">
        <v>712</v>
      </c>
      <c r="S31" s="310"/>
    </row>
    <row r="32" spans="1:19" x14ac:dyDescent="0.2">
      <c r="A32" s="329">
        <v>26</v>
      </c>
      <c r="B32" s="266" t="s">
        <v>717</v>
      </c>
      <c r="C32" s="369" t="s">
        <v>168</v>
      </c>
      <c r="D32" s="73">
        <v>42658</v>
      </c>
      <c r="E32" s="77">
        <v>631250031</v>
      </c>
      <c r="F32" s="35" t="s">
        <v>663</v>
      </c>
      <c r="G32" s="291" t="s">
        <v>716</v>
      </c>
      <c r="H32" s="268">
        <v>10</v>
      </c>
      <c r="I32" s="48">
        <v>13780</v>
      </c>
      <c r="J32" s="220">
        <f t="shared" si="5"/>
        <v>202.58</v>
      </c>
      <c r="K32" s="408"/>
      <c r="L32" s="185"/>
      <c r="M32" s="185">
        <v>202.58</v>
      </c>
      <c r="N32" s="186"/>
      <c r="O32" s="189"/>
      <c r="P32" s="106" t="s">
        <v>305</v>
      </c>
      <c r="S32" s="310"/>
    </row>
    <row r="33" spans="1:19" x14ac:dyDescent="0.2">
      <c r="A33" s="329">
        <v>27</v>
      </c>
      <c r="B33" s="266"/>
      <c r="C33" s="369"/>
      <c r="D33" s="73"/>
      <c r="E33" s="105"/>
      <c r="F33" s="36" t="s">
        <v>735</v>
      </c>
      <c r="G33" s="74" t="s">
        <v>94</v>
      </c>
      <c r="H33" s="45">
        <v>10</v>
      </c>
      <c r="I33" s="37">
        <v>11110</v>
      </c>
      <c r="J33" s="220">
        <f>SUM(K33+L33+M33+N33+O33)</f>
        <v>6366.02</v>
      </c>
      <c r="K33" s="316">
        <v>6366.02</v>
      </c>
      <c r="L33" s="182"/>
      <c r="M33" s="182"/>
      <c r="N33" s="182"/>
      <c r="O33" s="182"/>
      <c r="P33" s="106"/>
      <c r="S33" s="310"/>
    </row>
    <row r="34" spans="1:19" x14ac:dyDescent="0.2">
      <c r="A34" s="329">
        <v>28</v>
      </c>
      <c r="B34" s="266"/>
      <c r="C34" s="369"/>
      <c r="D34" s="73"/>
      <c r="E34" s="105"/>
      <c r="F34" s="36" t="s">
        <v>735</v>
      </c>
      <c r="G34" s="74" t="s">
        <v>99</v>
      </c>
      <c r="H34" s="45">
        <v>10</v>
      </c>
      <c r="I34" s="37">
        <v>11110</v>
      </c>
      <c r="J34" s="220">
        <f>SUM(K34+L34+M34+N34+O34)</f>
        <v>315</v>
      </c>
      <c r="K34" s="316">
        <v>315</v>
      </c>
      <c r="L34" s="182"/>
      <c r="M34" s="182"/>
      <c r="N34" s="182"/>
      <c r="O34" s="182"/>
      <c r="P34" s="106"/>
    </row>
    <row r="35" spans="1:19" x14ac:dyDescent="0.2">
      <c r="A35" s="329">
        <v>29</v>
      </c>
      <c r="B35" s="266" t="s">
        <v>203</v>
      </c>
      <c r="C35" s="369" t="s">
        <v>204</v>
      </c>
      <c r="D35" s="73">
        <v>50710</v>
      </c>
      <c r="E35" s="77">
        <v>631250039</v>
      </c>
      <c r="F35" s="36" t="s">
        <v>795</v>
      </c>
      <c r="G35" s="80" t="s">
        <v>180</v>
      </c>
      <c r="H35" s="30">
        <v>10</v>
      </c>
      <c r="I35" s="31">
        <v>13460</v>
      </c>
      <c r="J35" s="220">
        <f t="shared" ref="J35" si="6">SUM(K35+L35+M35+N35+O35)</f>
        <v>406.5</v>
      </c>
      <c r="K35" s="184"/>
      <c r="L35" s="182"/>
      <c r="M35" s="182">
        <v>406.5</v>
      </c>
      <c r="N35" s="182"/>
      <c r="O35" s="182"/>
      <c r="P35" s="106" t="s">
        <v>181</v>
      </c>
    </row>
    <row r="36" spans="1:19" x14ac:dyDescent="0.2">
      <c r="A36" s="329">
        <v>30</v>
      </c>
      <c r="B36" s="266" t="s">
        <v>182</v>
      </c>
      <c r="C36" s="369" t="s">
        <v>183</v>
      </c>
      <c r="D36" s="73">
        <v>50718</v>
      </c>
      <c r="E36" s="105">
        <v>631250020</v>
      </c>
      <c r="F36" s="36" t="s">
        <v>795</v>
      </c>
      <c r="G36" s="80" t="s">
        <v>180</v>
      </c>
      <c r="H36" s="30">
        <v>10</v>
      </c>
      <c r="I36" s="31">
        <v>13460</v>
      </c>
      <c r="J36" s="220">
        <f>SUM(K36+L36+M36+N36+O36)</f>
        <v>256.5</v>
      </c>
      <c r="K36" s="316"/>
      <c r="L36" s="182"/>
      <c r="M36" s="182">
        <v>256.5</v>
      </c>
      <c r="N36" s="182"/>
      <c r="O36" s="182"/>
      <c r="P36" s="106" t="s">
        <v>184</v>
      </c>
    </row>
    <row r="37" spans="1:19" x14ac:dyDescent="0.2">
      <c r="A37" s="329">
        <v>31</v>
      </c>
      <c r="B37" s="266" t="s">
        <v>810</v>
      </c>
      <c r="C37" s="369" t="s">
        <v>377</v>
      </c>
      <c r="D37" s="73">
        <v>50741</v>
      </c>
      <c r="E37" s="77">
        <v>631250090</v>
      </c>
      <c r="F37" s="36" t="s">
        <v>795</v>
      </c>
      <c r="G37" s="80" t="s">
        <v>705</v>
      </c>
      <c r="H37" s="30">
        <v>10</v>
      </c>
      <c r="I37" s="31">
        <v>13620</v>
      </c>
      <c r="J37" s="220">
        <f>SUM(K37+L37+M37+N37+O37)</f>
        <v>142.80000000000001</v>
      </c>
      <c r="K37" s="184"/>
      <c r="L37" s="182"/>
      <c r="M37" s="182">
        <v>142.80000000000001</v>
      </c>
      <c r="N37" s="182"/>
      <c r="O37" s="182"/>
      <c r="P37" s="106" t="s">
        <v>811</v>
      </c>
    </row>
    <row r="38" spans="1:19" x14ac:dyDescent="0.2">
      <c r="A38" s="34">
        <v>32</v>
      </c>
      <c r="B38" s="266" t="s">
        <v>834</v>
      </c>
      <c r="C38" s="330" t="s">
        <v>663</v>
      </c>
      <c r="D38" s="78">
        <v>53358</v>
      </c>
      <c r="E38" s="38">
        <v>631250105</v>
      </c>
      <c r="F38" s="40" t="s">
        <v>819</v>
      </c>
      <c r="G38" s="74" t="s">
        <v>829</v>
      </c>
      <c r="H38" s="268">
        <v>10</v>
      </c>
      <c r="I38" s="37">
        <v>13780</v>
      </c>
      <c r="J38" s="220">
        <f t="shared" si="1"/>
        <v>353.4</v>
      </c>
      <c r="K38" s="185"/>
      <c r="L38" s="185"/>
      <c r="M38" s="185">
        <v>353.4</v>
      </c>
      <c r="N38" s="186"/>
      <c r="O38" s="189"/>
      <c r="P38" s="292" t="s">
        <v>307</v>
      </c>
    </row>
    <row r="39" spans="1:19" x14ac:dyDescent="0.2">
      <c r="A39" s="329">
        <v>33</v>
      </c>
      <c r="B39" s="446" t="s">
        <v>907</v>
      </c>
      <c r="C39" s="265" t="s">
        <v>735</v>
      </c>
      <c r="D39" s="78">
        <v>56888</v>
      </c>
      <c r="E39" s="73">
        <v>631250114</v>
      </c>
      <c r="F39" s="406" t="s">
        <v>892</v>
      </c>
      <c r="G39" s="74" t="s">
        <v>908</v>
      </c>
      <c r="H39" s="45">
        <v>10</v>
      </c>
      <c r="I39" s="48">
        <v>13460</v>
      </c>
      <c r="J39" s="220">
        <f t="shared" si="1"/>
        <v>1100</v>
      </c>
      <c r="K39" s="185"/>
      <c r="L39" s="185"/>
      <c r="M39" s="185">
        <v>1100</v>
      </c>
      <c r="N39" s="186"/>
      <c r="O39" s="189"/>
      <c r="P39" s="106" t="s">
        <v>406</v>
      </c>
    </row>
    <row r="40" spans="1:19" x14ac:dyDescent="0.2">
      <c r="A40" s="34">
        <v>34</v>
      </c>
      <c r="B40" s="266" t="s">
        <v>909</v>
      </c>
      <c r="C40" s="330" t="s">
        <v>826</v>
      </c>
      <c r="D40" s="78">
        <v>56894</v>
      </c>
      <c r="E40" s="38">
        <v>631250094</v>
      </c>
      <c r="F40" s="40" t="s">
        <v>892</v>
      </c>
      <c r="G40" s="74" t="s">
        <v>252</v>
      </c>
      <c r="H40" s="268">
        <v>10</v>
      </c>
      <c r="I40" s="37">
        <v>13640</v>
      </c>
      <c r="J40" s="220">
        <f>SUM(K40+L40+M40+N40+O40)</f>
        <v>993.25</v>
      </c>
      <c r="K40" s="185"/>
      <c r="L40" s="185"/>
      <c r="M40" s="185">
        <v>993.25</v>
      </c>
      <c r="N40" s="186"/>
      <c r="O40" s="189"/>
      <c r="P40" s="292" t="s">
        <v>253</v>
      </c>
    </row>
    <row r="41" spans="1:19" x14ac:dyDescent="0.2">
      <c r="A41" s="329">
        <v>35</v>
      </c>
      <c r="B41" s="265" t="s">
        <v>924</v>
      </c>
      <c r="C41" s="67" t="s">
        <v>377</v>
      </c>
      <c r="D41" s="38">
        <v>57235</v>
      </c>
      <c r="E41" s="77">
        <v>631250111</v>
      </c>
      <c r="F41" s="36" t="s">
        <v>914</v>
      </c>
      <c r="G41" s="80" t="s">
        <v>705</v>
      </c>
      <c r="H41" s="30">
        <v>10</v>
      </c>
      <c r="I41" s="31">
        <v>13620</v>
      </c>
      <c r="J41" s="220">
        <f>SUM(K41+L41+M41+N41+O41)</f>
        <v>56.5</v>
      </c>
      <c r="K41" s="184"/>
      <c r="L41" s="182"/>
      <c r="M41" s="182">
        <v>56.5</v>
      </c>
      <c r="N41" s="182"/>
      <c r="O41" s="182"/>
      <c r="P41" s="106" t="s">
        <v>925</v>
      </c>
    </row>
    <row r="42" spans="1:19" x14ac:dyDescent="0.2">
      <c r="A42" s="34">
        <v>36</v>
      </c>
      <c r="B42" s="265" t="s">
        <v>926</v>
      </c>
      <c r="C42" s="67" t="s">
        <v>377</v>
      </c>
      <c r="D42" s="38">
        <v>57245</v>
      </c>
      <c r="E42" s="77">
        <v>631250110</v>
      </c>
      <c r="F42" s="36" t="s">
        <v>914</v>
      </c>
      <c r="G42" s="80" t="s">
        <v>705</v>
      </c>
      <c r="H42" s="30">
        <v>10</v>
      </c>
      <c r="I42" s="31">
        <v>13620</v>
      </c>
      <c r="J42" s="220">
        <f>SUM(K42+L42+M42+N42+O42)</f>
        <v>76.349999999999994</v>
      </c>
      <c r="K42" s="316"/>
      <c r="L42" s="182"/>
      <c r="M42" s="182">
        <v>76.349999999999994</v>
      </c>
      <c r="N42" s="182"/>
      <c r="O42" s="182"/>
      <c r="P42" s="106" t="s">
        <v>925</v>
      </c>
    </row>
    <row r="43" spans="1:19" x14ac:dyDescent="0.2">
      <c r="A43" s="329">
        <v>37</v>
      </c>
      <c r="B43" s="266" t="s">
        <v>147</v>
      </c>
      <c r="C43" s="330" t="s">
        <v>493</v>
      </c>
      <c r="D43" s="78">
        <v>60918</v>
      </c>
      <c r="E43" s="75">
        <v>631250119</v>
      </c>
      <c r="F43" s="406" t="s">
        <v>914</v>
      </c>
      <c r="G43" s="465" t="s">
        <v>144</v>
      </c>
      <c r="H43" s="45">
        <v>10</v>
      </c>
      <c r="I43" s="37">
        <v>13210</v>
      </c>
      <c r="J43" s="220">
        <f t="shared" ref="J43" si="7">SUM(K43+L43+M43+N43+O43)</f>
        <v>330.73</v>
      </c>
      <c r="K43" s="316"/>
      <c r="L43" s="182">
        <v>330.73</v>
      </c>
      <c r="M43" s="182"/>
      <c r="N43" s="186"/>
      <c r="O43" s="189"/>
      <c r="P43" s="292" t="s">
        <v>132</v>
      </c>
    </row>
    <row r="44" spans="1:19" x14ac:dyDescent="0.2">
      <c r="A44" s="34">
        <v>38</v>
      </c>
      <c r="B44" s="266" t="s">
        <v>1123</v>
      </c>
      <c r="C44" s="330" t="s">
        <v>395</v>
      </c>
      <c r="D44" s="78">
        <v>63578</v>
      </c>
      <c r="E44" s="38">
        <v>631250128</v>
      </c>
      <c r="F44" s="40" t="s">
        <v>1118</v>
      </c>
      <c r="G44" s="80" t="s">
        <v>705</v>
      </c>
      <c r="H44" s="30">
        <v>10</v>
      </c>
      <c r="I44" s="31">
        <v>13620</v>
      </c>
      <c r="J44" s="220">
        <f t="shared" si="1"/>
        <v>62.95</v>
      </c>
      <c r="K44" s="185"/>
      <c r="L44" s="185"/>
      <c r="M44" s="185">
        <v>62.95</v>
      </c>
      <c r="N44" s="186"/>
      <c r="O44" s="189"/>
      <c r="P44" s="292" t="s">
        <v>925</v>
      </c>
    </row>
    <row r="45" spans="1:19" x14ac:dyDescent="0.2">
      <c r="A45" s="329">
        <v>39</v>
      </c>
      <c r="B45" s="266" t="s">
        <v>1124</v>
      </c>
      <c r="C45" s="330" t="s">
        <v>395</v>
      </c>
      <c r="D45" s="78">
        <v>63581</v>
      </c>
      <c r="E45" s="38">
        <v>631250129</v>
      </c>
      <c r="F45" s="40" t="s">
        <v>1118</v>
      </c>
      <c r="G45" s="80" t="s">
        <v>705</v>
      </c>
      <c r="H45" s="30">
        <v>10</v>
      </c>
      <c r="I45" s="31">
        <v>13620</v>
      </c>
      <c r="J45" s="220">
        <f t="shared" ref="J45:J47" si="8">SUM(K45+L45+M45+N45+O45)</f>
        <v>137.05000000000001</v>
      </c>
      <c r="K45" s="185"/>
      <c r="L45" s="185"/>
      <c r="M45" s="185">
        <v>137.05000000000001</v>
      </c>
      <c r="N45" s="186"/>
      <c r="O45" s="189"/>
      <c r="P45" s="292" t="s">
        <v>925</v>
      </c>
    </row>
    <row r="46" spans="1:19" x14ac:dyDescent="0.2">
      <c r="A46" s="34">
        <v>40</v>
      </c>
      <c r="B46" s="266" t="s">
        <v>1140</v>
      </c>
      <c r="C46" s="330" t="s">
        <v>395</v>
      </c>
      <c r="D46" s="78">
        <v>63768</v>
      </c>
      <c r="E46" s="38">
        <v>631250131</v>
      </c>
      <c r="F46" s="40" t="s">
        <v>1118</v>
      </c>
      <c r="G46" s="80" t="s">
        <v>705</v>
      </c>
      <c r="H46" s="30">
        <v>10</v>
      </c>
      <c r="I46" s="31">
        <v>13620</v>
      </c>
      <c r="J46" s="220">
        <f t="shared" si="8"/>
        <v>102</v>
      </c>
      <c r="K46" s="185"/>
      <c r="L46" s="185"/>
      <c r="M46" s="185">
        <v>102</v>
      </c>
      <c r="N46" s="186"/>
      <c r="O46" s="189"/>
      <c r="P46" s="292" t="s">
        <v>811</v>
      </c>
    </row>
    <row r="47" spans="1:19" x14ac:dyDescent="0.2">
      <c r="A47" s="329">
        <v>41</v>
      </c>
      <c r="B47" s="265" t="s">
        <v>1145</v>
      </c>
      <c r="C47" s="67" t="s">
        <v>826</v>
      </c>
      <c r="D47" s="38">
        <v>63963</v>
      </c>
      <c r="E47" s="73">
        <v>631250133</v>
      </c>
      <c r="F47" s="406" t="s">
        <v>1118</v>
      </c>
      <c r="G47" s="74" t="s">
        <v>186</v>
      </c>
      <c r="H47" s="45">
        <v>10</v>
      </c>
      <c r="I47" s="48">
        <v>13320</v>
      </c>
      <c r="J47" s="220">
        <f t="shared" si="8"/>
        <v>56.95</v>
      </c>
      <c r="K47" s="185"/>
      <c r="L47" s="185"/>
      <c r="M47" s="185">
        <v>56.95</v>
      </c>
      <c r="N47" s="186"/>
      <c r="O47" s="189"/>
      <c r="P47" s="106" t="s">
        <v>165</v>
      </c>
    </row>
    <row r="48" spans="1:19" x14ac:dyDescent="0.2">
      <c r="A48" s="34">
        <v>42</v>
      </c>
      <c r="B48" s="266" t="s">
        <v>1144</v>
      </c>
      <c r="C48" s="330" t="s">
        <v>735</v>
      </c>
      <c r="D48" s="78">
        <v>63997</v>
      </c>
      <c r="E48" s="38">
        <v>631250130</v>
      </c>
      <c r="F48" s="40" t="s">
        <v>1118</v>
      </c>
      <c r="G48" s="80" t="s">
        <v>705</v>
      </c>
      <c r="H48" s="30">
        <v>10</v>
      </c>
      <c r="I48" s="31">
        <v>13620</v>
      </c>
      <c r="J48" s="220">
        <f t="shared" ref="J48" si="9">SUM(K48+L48+M48+N48+O48)</f>
        <v>86.76</v>
      </c>
      <c r="K48" s="185"/>
      <c r="L48" s="185"/>
      <c r="M48" s="185">
        <v>86.76</v>
      </c>
      <c r="N48" s="186"/>
      <c r="O48" s="189"/>
      <c r="P48" s="292" t="s">
        <v>706</v>
      </c>
    </row>
    <row r="49" spans="1:16" x14ac:dyDescent="0.2">
      <c r="A49" s="329">
        <v>43</v>
      </c>
      <c r="B49" s="266" t="s">
        <v>1209</v>
      </c>
      <c r="C49" s="330" t="s">
        <v>887</v>
      </c>
      <c r="D49" s="78">
        <v>71693</v>
      </c>
      <c r="E49" s="38">
        <v>631250136</v>
      </c>
      <c r="F49" s="40" t="s">
        <v>1168</v>
      </c>
      <c r="G49" s="80" t="s">
        <v>705</v>
      </c>
      <c r="H49" s="30">
        <v>10</v>
      </c>
      <c r="I49" s="31">
        <v>13620</v>
      </c>
      <c r="J49" s="220">
        <f t="shared" si="1"/>
        <v>108.8</v>
      </c>
      <c r="K49" s="185"/>
      <c r="L49" s="185"/>
      <c r="M49" s="185">
        <v>108.8</v>
      </c>
      <c r="N49" s="186"/>
      <c r="O49" s="189"/>
      <c r="P49" s="292" t="s">
        <v>710</v>
      </c>
    </row>
    <row r="50" spans="1:16" x14ac:dyDescent="0.2">
      <c r="A50" s="34">
        <v>44</v>
      </c>
      <c r="B50" s="266" t="s">
        <v>1210</v>
      </c>
      <c r="C50" s="350" t="s">
        <v>914</v>
      </c>
      <c r="D50" s="78">
        <v>71697</v>
      </c>
      <c r="E50" s="38">
        <v>631250138</v>
      </c>
      <c r="F50" s="40" t="s">
        <v>1168</v>
      </c>
      <c r="G50" s="80" t="s">
        <v>705</v>
      </c>
      <c r="H50" s="30">
        <v>10</v>
      </c>
      <c r="I50" s="31">
        <v>13620</v>
      </c>
      <c r="J50" s="220">
        <f t="shared" si="1"/>
        <v>70.8</v>
      </c>
      <c r="K50" s="185"/>
      <c r="L50" s="185"/>
      <c r="M50" s="185">
        <v>70.8</v>
      </c>
      <c r="N50" s="186"/>
      <c r="O50" s="189"/>
      <c r="P50" s="292" t="s">
        <v>925</v>
      </c>
    </row>
    <row r="51" spans="1:16" x14ac:dyDescent="0.2">
      <c r="A51" s="329">
        <v>45</v>
      </c>
      <c r="B51" s="34" t="s">
        <v>1211</v>
      </c>
      <c r="C51" s="266" t="s">
        <v>914</v>
      </c>
      <c r="D51" s="78">
        <v>71702</v>
      </c>
      <c r="E51" s="105">
        <v>631250137</v>
      </c>
      <c r="F51" s="40" t="s">
        <v>1168</v>
      </c>
      <c r="G51" s="80" t="s">
        <v>705</v>
      </c>
      <c r="H51" s="30">
        <v>10</v>
      </c>
      <c r="I51" s="31">
        <v>13620</v>
      </c>
      <c r="J51" s="220">
        <f t="shared" si="1"/>
        <v>47.78</v>
      </c>
      <c r="K51" s="184"/>
      <c r="L51" s="305"/>
      <c r="M51" s="182">
        <v>47.78</v>
      </c>
      <c r="N51" s="182"/>
      <c r="O51" s="182"/>
      <c r="P51" s="106" t="s">
        <v>925</v>
      </c>
    </row>
    <row r="52" spans="1:16" x14ac:dyDescent="0.2">
      <c r="A52" s="34">
        <v>46</v>
      </c>
      <c r="B52" s="266" t="s">
        <v>1536</v>
      </c>
      <c r="C52" s="369" t="s">
        <v>735</v>
      </c>
      <c r="D52" s="73">
        <v>78504</v>
      </c>
      <c r="E52" s="105">
        <v>631250157</v>
      </c>
      <c r="F52" s="36" t="s">
        <v>1527</v>
      </c>
      <c r="G52" s="80" t="s">
        <v>158</v>
      </c>
      <c r="H52" s="30">
        <v>10</v>
      </c>
      <c r="I52" s="31">
        <v>13230</v>
      </c>
      <c r="J52" s="220">
        <f t="shared" si="1"/>
        <v>58.08</v>
      </c>
      <c r="K52" s="316"/>
      <c r="L52" s="182">
        <v>58.08</v>
      </c>
      <c r="M52" s="182"/>
      <c r="N52" s="182"/>
      <c r="O52" s="182"/>
      <c r="P52" s="106" t="s">
        <v>159</v>
      </c>
    </row>
    <row r="53" spans="1:16" x14ac:dyDescent="0.2">
      <c r="A53" s="329">
        <v>47</v>
      </c>
      <c r="B53" s="90" t="s">
        <v>1542</v>
      </c>
      <c r="C53" s="67" t="s">
        <v>735</v>
      </c>
      <c r="D53" s="78">
        <v>81458</v>
      </c>
      <c r="E53" s="73">
        <v>631250159</v>
      </c>
      <c r="F53" s="406" t="s">
        <v>1545</v>
      </c>
      <c r="G53" s="80" t="s">
        <v>716</v>
      </c>
      <c r="H53" s="30">
        <v>10</v>
      </c>
      <c r="I53" s="31">
        <v>13780</v>
      </c>
      <c r="J53" s="220">
        <f>SUM(K53+L53+M53+N53+O53)</f>
        <v>145</v>
      </c>
      <c r="K53" s="408"/>
      <c r="L53" s="185"/>
      <c r="M53" s="185">
        <v>145</v>
      </c>
      <c r="N53" s="186"/>
      <c r="O53" s="189"/>
      <c r="P53" s="106" t="s">
        <v>307</v>
      </c>
    </row>
    <row r="54" spans="1:16" x14ac:dyDescent="0.2">
      <c r="A54" s="34">
        <v>48</v>
      </c>
      <c r="B54" s="265" t="s">
        <v>1547</v>
      </c>
      <c r="C54" s="67" t="s">
        <v>157</v>
      </c>
      <c r="D54" s="38">
        <v>81533</v>
      </c>
      <c r="E54" s="73">
        <v>631250148</v>
      </c>
      <c r="F54" s="406" t="s">
        <v>1545</v>
      </c>
      <c r="G54" s="80" t="s">
        <v>1544</v>
      </c>
      <c r="H54" s="30">
        <v>10</v>
      </c>
      <c r="I54" s="31">
        <v>13620</v>
      </c>
      <c r="J54" s="220">
        <f>SUM(K54+L54+M54+N54+O54)</f>
        <v>123.75</v>
      </c>
      <c r="K54" s="408"/>
      <c r="L54" s="185"/>
      <c r="M54" s="185">
        <v>123.75</v>
      </c>
      <c r="N54" s="186"/>
      <c r="O54" s="189"/>
      <c r="P54" s="106" t="s">
        <v>710</v>
      </c>
    </row>
    <row r="55" spans="1:16" x14ac:dyDescent="0.2">
      <c r="A55" s="329">
        <v>49</v>
      </c>
      <c r="B55" s="265" t="s">
        <v>1608</v>
      </c>
      <c r="C55" s="67" t="s">
        <v>1146</v>
      </c>
      <c r="D55" s="78">
        <v>81583</v>
      </c>
      <c r="E55" s="73">
        <v>631240151</v>
      </c>
      <c r="F55" s="406" t="s">
        <v>1545</v>
      </c>
      <c r="G55" s="80" t="s">
        <v>803</v>
      </c>
      <c r="H55" s="30">
        <v>10</v>
      </c>
      <c r="I55" s="31">
        <v>13630</v>
      </c>
      <c r="J55" s="220">
        <f>SUM(K55+L55+M55+N55+O55)</f>
        <v>981.1</v>
      </c>
      <c r="K55" s="408"/>
      <c r="L55" s="185"/>
      <c r="M55" s="185">
        <v>981.1</v>
      </c>
      <c r="N55" s="186"/>
      <c r="O55" s="189"/>
      <c r="P55" s="106" t="s">
        <v>1609</v>
      </c>
    </row>
    <row r="56" spans="1:16" x14ac:dyDescent="0.2">
      <c r="A56" s="329">
        <v>50</v>
      </c>
      <c r="B56" s="265" t="s">
        <v>1548</v>
      </c>
      <c r="C56" s="67" t="s">
        <v>1213</v>
      </c>
      <c r="D56" s="78">
        <v>81555</v>
      </c>
      <c r="E56" s="73">
        <v>631250168</v>
      </c>
      <c r="F56" s="406" t="s">
        <v>1545</v>
      </c>
      <c r="G56" s="80" t="s">
        <v>1549</v>
      </c>
      <c r="H56" s="30">
        <v>10</v>
      </c>
      <c r="I56" s="31">
        <v>13640</v>
      </c>
      <c r="J56" s="220">
        <f>SUM(K56+L56+M56+N56+O56)</f>
        <v>294</v>
      </c>
      <c r="K56" s="408"/>
      <c r="L56" s="185"/>
      <c r="M56" s="185">
        <v>294</v>
      </c>
      <c r="N56" s="186"/>
      <c r="O56" s="189"/>
      <c r="P56" s="106" t="s">
        <v>253</v>
      </c>
    </row>
    <row r="57" spans="1:16" x14ac:dyDescent="0.2">
      <c r="A57" s="329">
        <v>51</v>
      </c>
      <c r="B57" s="265" t="s">
        <v>1550</v>
      </c>
      <c r="C57" s="67" t="s">
        <v>157</v>
      </c>
      <c r="D57" s="78">
        <v>81674</v>
      </c>
      <c r="E57" s="73">
        <v>631250149</v>
      </c>
      <c r="F57" s="406" t="s">
        <v>1545</v>
      </c>
      <c r="G57" s="80" t="s">
        <v>1544</v>
      </c>
      <c r="H57" s="30">
        <v>10</v>
      </c>
      <c r="I57" s="31">
        <v>13620</v>
      </c>
      <c r="J57" s="220">
        <f t="shared" ref="J57:J58" si="10">SUM(K57+L57+M57+N57+O57)</f>
        <v>128.69999999999999</v>
      </c>
      <c r="K57" s="408"/>
      <c r="L57" s="185"/>
      <c r="M57" s="185">
        <v>128.69999999999999</v>
      </c>
      <c r="N57" s="186"/>
      <c r="O57" s="189"/>
      <c r="P57" s="106" t="s">
        <v>706</v>
      </c>
    </row>
    <row r="58" spans="1:16" x14ac:dyDescent="0.2">
      <c r="A58" s="329">
        <v>52</v>
      </c>
      <c r="B58" s="265" t="s">
        <v>1552</v>
      </c>
      <c r="C58" s="67" t="s">
        <v>1007</v>
      </c>
      <c r="D58" s="78">
        <v>81795</v>
      </c>
      <c r="E58" s="73">
        <v>631250150</v>
      </c>
      <c r="F58" s="406" t="s">
        <v>1545</v>
      </c>
      <c r="G58" s="80" t="s">
        <v>1544</v>
      </c>
      <c r="H58" s="30">
        <v>10</v>
      </c>
      <c r="I58" s="31">
        <v>13620</v>
      </c>
      <c r="J58" s="220">
        <f t="shared" si="10"/>
        <v>129.4</v>
      </c>
      <c r="K58" s="408"/>
      <c r="L58" s="185"/>
      <c r="M58" s="185">
        <v>129.4</v>
      </c>
      <c r="N58" s="186"/>
      <c r="O58" s="189"/>
      <c r="P58" s="106" t="s">
        <v>811</v>
      </c>
    </row>
    <row r="59" spans="1:16" x14ac:dyDescent="0.2">
      <c r="A59" s="34">
        <v>53</v>
      </c>
      <c r="B59" s="90" t="s">
        <v>1546</v>
      </c>
      <c r="C59" s="67" t="s">
        <v>1007</v>
      </c>
      <c r="D59" s="78">
        <v>81815</v>
      </c>
      <c r="E59" s="73">
        <v>631250147</v>
      </c>
      <c r="F59" s="406" t="s">
        <v>1545</v>
      </c>
      <c r="G59" s="80" t="s">
        <v>1544</v>
      </c>
      <c r="H59" s="30">
        <v>10</v>
      </c>
      <c r="I59" s="31">
        <v>13620</v>
      </c>
      <c r="J59" s="220">
        <f>SUM(K59+L59+M59+N59+O59)</f>
        <v>48</v>
      </c>
      <c r="K59" s="408"/>
      <c r="L59" s="185"/>
      <c r="M59" s="185">
        <v>48</v>
      </c>
      <c r="N59" s="186"/>
      <c r="O59" s="189"/>
      <c r="P59" s="106" t="s">
        <v>811</v>
      </c>
    </row>
    <row r="60" spans="1:16" x14ac:dyDescent="0.2">
      <c r="A60" s="329">
        <v>54</v>
      </c>
      <c r="B60" s="266" t="s">
        <v>182</v>
      </c>
      <c r="C60" s="369" t="s">
        <v>183</v>
      </c>
      <c r="D60" s="73">
        <v>86571</v>
      </c>
      <c r="E60" s="105">
        <v>631250164</v>
      </c>
      <c r="F60" s="36" t="s">
        <v>1563</v>
      </c>
      <c r="G60" s="80" t="s">
        <v>180</v>
      </c>
      <c r="H60" s="30">
        <v>10</v>
      </c>
      <c r="I60" s="31">
        <v>13460</v>
      </c>
      <c r="J60" s="220">
        <f>SUM(K60+L60+M60+N60+O60)</f>
        <v>256.5</v>
      </c>
      <c r="K60" s="316"/>
      <c r="L60" s="182"/>
      <c r="M60" s="182">
        <v>256.5</v>
      </c>
      <c r="N60" s="182"/>
      <c r="O60" s="182"/>
      <c r="P60" s="106" t="s">
        <v>184</v>
      </c>
    </row>
    <row r="61" spans="1:16" x14ac:dyDescent="0.2">
      <c r="A61" s="34">
        <v>55</v>
      </c>
      <c r="B61" s="514" t="s">
        <v>1570</v>
      </c>
      <c r="C61" s="510"/>
      <c r="D61" s="365">
        <v>87433</v>
      </c>
      <c r="E61" s="515">
        <v>63175572</v>
      </c>
      <c r="F61" s="416" t="s">
        <v>1563</v>
      </c>
      <c r="G61" s="355" t="s">
        <v>877</v>
      </c>
      <c r="H61" s="356">
        <v>10</v>
      </c>
      <c r="I61" s="516">
        <v>34000</v>
      </c>
      <c r="J61" s="366">
        <f t="shared" ref="J61" si="11">SUM(K61+L61+M61+N61+O61)</f>
        <v>15000</v>
      </c>
      <c r="K61" s="305"/>
      <c r="L61" s="305"/>
      <c r="M61" s="337"/>
      <c r="N61" s="239"/>
      <c r="O61" s="517">
        <v>15000</v>
      </c>
      <c r="P61" s="513" t="s">
        <v>1566</v>
      </c>
    </row>
    <row r="62" spans="1:16" x14ac:dyDescent="0.2">
      <c r="A62" s="329">
        <v>56</v>
      </c>
      <c r="B62" s="266"/>
      <c r="C62" s="369"/>
      <c r="D62" s="73"/>
      <c r="E62" s="105"/>
      <c r="F62" s="36" t="s">
        <v>1563</v>
      </c>
      <c r="G62" s="74" t="s">
        <v>95</v>
      </c>
      <c r="H62" s="45">
        <v>10</v>
      </c>
      <c r="I62" s="37">
        <v>11110</v>
      </c>
      <c r="J62" s="220">
        <f t="shared" ref="J62:J63" si="12">SUM(K62+L62+M62+N62+O62)</f>
        <v>6086.16</v>
      </c>
      <c r="K62" s="378">
        <v>6086.16</v>
      </c>
      <c r="L62" s="182"/>
      <c r="M62" s="182"/>
      <c r="N62" s="182"/>
      <c r="O62" s="182"/>
      <c r="P62" s="106"/>
    </row>
    <row r="63" spans="1:16" ht="13.5" thickBot="1" x14ac:dyDescent="0.25">
      <c r="A63" s="34">
        <v>57</v>
      </c>
      <c r="B63" s="266"/>
      <c r="C63" s="369"/>
      <c r="D63" s="73"/>
      <c r="E63" s="105"/>
      <c r="F63" s="36" t="s">
        <v>1563</v>
      </c>
      <c r="G63" s="74" t="s">
        <v>100</v>
      </c>
      <c r="H63" s="45">
        <v>10</v>
      </c>
      <c r="I63" s="37">
        <v>11110</v>
      </c>
      <c r="J63" s="220">
        <f t="shared" si="12"/>
        <v>315</v>
      </c>
      <c r="K63" s="378">
        <v>315</v>
      </c>
      <c r="L63" s="182"/>
      <c r="M63" s="182"/>
      <c r="N63" s="182"/>
      <c r="O63" s="182"/>
      <c r="P63" s="106"/>
    </row>
    <row r="64" spans="1:16" ht="13.5" thickBot="1" x14ac:dyDescent="0.25">
      <c r="A64" s="200"/>
      <c r="B64" s="201"/>
      <c r="C64" s="202"/>
      <c r="D64" s="203"/>
      <c r="E64" s="203"/>
      <c r="F64" s="202"/>
      <c r="G64" s="203"/>
      <c r="H64" s="202"/>
      <c r="I64" s="204" t="s">
        <v>47</v>
      </c>
      <c r="J64" s="237">
        <f>SUM(J7:J63)</f>
        <v>47872.7</v>
      </c>
      <c r="K64" s="237">
        <f>SUM(K7:K63)</f>
        <v>20584.41</v>
      </c>
      <c r="L64" s="237">
        <f>SUM(L7:L63)</f>
        <v>1233.9499999999998</v>
      </c>
      <c r="M64" s="237">
        <f>SUM(M7:M63)</f>
        <v>11054.340000000002</v>
      </c>
      <c r="N64" s="237">
        <f>SUM(N7:N63)</f>
        <v>0</v>
      </c>
      <c r="O64" s="237">
        <f>SUM(O7:O63)</f>
        <v>15000</v>
      </c>
      <c r="P64" s="295"/>
    </row>
    <row r="65" spans="2:16" x14ac:dyDescent="0.2">
      <c r="B65" s="2"/>
      <c r="D65" s="2"/>
      <c r="E65" s="2"/>
      <c r="G65" s="2"/>
      <c r="H65" s="2"/>
      <c r="I65" s="2"/>
      <c r="J65" s="2"/>
      <c r="K65" s="2"/>
      <c r="L65" s="2"/>
      <c r="M65" s="2"/>
      <c r="N65" s="2"/>
      <c r="O65" s="2"/>
      <c r="P65" s="2"/>
    </row>
    <row r="66" spans="2:16" x14ac:dyDescent="0.2">
      <c r="H66" s="2"/>
      <c r="I66" s="2"/>
      <c r="J66" s="2"/>
      <c r="K66" s="2"/>
      <c r="L66" s="2"/>
      <c r="M66" s="2"/>
      <c r="N66" s="2"/>
      <c r="O66" s="2"/>
    </row>
    <row r="67" spans="2:16" x14ac:dyDescent="0.2">
      <c r="H67" s="2"/>
      <c r="I67" s="2"/>
      <c r="J67" s="2"/>
      <c r="K67" s="418"/>
      <c r="L67" s="2"/>
      <c r="M67" s="2"/>
      <c r="N67" s="2"/>
      <c r="O67" s="2"/>
    </row>
    <row r="68" spans="2:16" x14ac:dyDescent="0.2">
      <c r="H68" s="2"/>
      <c r="I68" s="2"/>
      <c r="J68" s="2"/>
      <c r="K68" s="2"/>
      <c r="L68" s="2"/>
      <c r="M68" s="2"/>
      <c r="N68" s="2"/>
      <c r="O68" s="2"/>
    </row>
    <row r="69" spans="2:16" x14ac:dyDescent="0.2">
      <c r="H69" s="2"/>
      <c r="I69" s="2"/>
      <c r="J69" s="2"/>
      <c r="K69" s="2"/>
      <c r="L69" s="2"/>
      <c r="M69" s="2"/>
      <c r="N69" s="2"/>
      <c r="O69" s="2"/>
    </row>
    <row r="70" spans="2:16" x14ac:dyDescent="0.2">
      <c r="H70" s="2"/>
      <c r="I70" s="2"/>
      <c r="J70" s="2"/>
      <c r="K70" s="2"/>
      <c r="L70" s="2"/>
      <c r="M70" s="2"/>
      <c r="N70" s="2"/>
      <c r="O70" s="2"/>
    </row>
    <row r="71" spans="2:16" x14ac:dyDescent="0.2">
      <c r="H71" s="2"/>
      <c r="I71" s="2"/>
      <c r="J71" s="2"/>
      <c r="K71" s="2"/>
      <c r="L71" s="2"/>
      <c r="M71" s="2"/>
      <c r="N71" s="2"/>
      <c r="O71" s="2"/>
    </row>
    <row r="72" spans="2:16" x14ac:dyDescent="0.2">
      <c r="B72" s="2"/>
      <c r="D72" s="2"/>
      <c r="E72" s="2"/>
      <c r="G72" s="2"/>
      <c r="H72" s="2"/>
      <c r="I72" s="2"/>
      <c r="J72" s="2"/>
      <c r="K72" s="2"/>
      <c r="L72" s="2"/>
      <c r="M72" s="2"/>
      <c r="N72" s="2"/>
      <c r="O72" s="2"/>
      <c r="P72" s="2"/>
    </row>
    <row r="73" spans="2:16" x14ac:dyDescent="0.2">
      <c r="B73" s="2"/>
      <c r="D73" s="2"/>
      <c r="E73" s="2"/>
      <c r="G73" s="2"/>
      <c r="H73" s="2"/>
      <c r="I73" s="2"/>
      <c r="J73" s="2"/>
      <c r="K73" s="2"/>
      <c r="L73" s="2"/>
      <c r="M73" s="2"/>
      <c r="N73" s="2"/>
      <c r="O73" s="2"/>
      <c r="P73" s="2"/>
    </row>
    <row r="74" spans="2:16" x14ac:dyDescent="0.2">
      <c r="B74" s="2"/>
      <c r="D74" s="2"/>
      <c r="E74" s="2"/>
      <c r="G74" s="2"/>
      <c r="H74" s="2"/>
      <c r="I74" s="2"/>
      <c r="J74" s="2"/>
      <c r="K74" s="2"/>
      <c r="L74" s="2"/>
      <c r="M74" s="2"/>
      <c r="N74" s="2"/>
      <c r="O74" s="2"/>
      <c r="P74" s="2"/>
    </row>
    <row r="75" spans="2:16" x14ac:dyDescent="0.2">
      <c r="B75" s="2"/>
      <c r="D75" s="2"/>
      <c r="E75" s="2"/>
      <c r="G75" s="2"/>
      <c r="H75" s="2"/>
      <c r="I75" s="2"/>
      <c r="J75" s="2"/>
      <c r="K75" s="2"/>
      <c r="L75" s="2"/>
      <c r="M75" s="2"/>
      <c r="N75" s="2"/>
      <c r="O75" s="2"/>
      <c r="P75" s="2"/>
    </row>
    <row r="76" spans="2:16" x14ac:dyDescent="0.2">
      <c r="B76" s="2"/>
      <c r="D76" s="2"/>
      <c r="E76" s="2"/>
      <c r="G76" s="2"/>
      <c r="H76" s="2"/>
      <c r="I76" s="2"/>
      <c r="J76" s="2"/>
      <c r="K76" s="2"/>
      <c r="L76" s="2"/>
      <c r="M76" s="2"/>
      <c r="N76" s="2"/>
      <c r="O76" s="2"/>
      <c r="P76" s="2"/>
    </row>
    <row r="77" spans="2:16" x14ac:dyDescent="0.2">
      <c r="B77" s="2"/>
      <c r="D77" s="2"/>
      <c r="E77" s="2"/>
      <c r="G77" s="2"/>
      <c r="H77" s="2"/>
      <c r="I77" s="2"/>
      <c r="J77" s="2"/>
      <c r="K77" s="2"/>
      <c r="L77" s="2"/>
      <c r="M77" s="2"/>
      <c r="N77" s="2"/>
      <c r="O77" s="2"/>
      <c r="P77" s="2"/>
    </row>
    <row r="78" spans="2:16" x14ac:dyDescent="0.2">
      <c r="B78" s="2"/>
      <c r="D78" s="2"/>
      <c r="E78" s="2"/>
      <c r="G78" s="2"/>
      <c r="H78" s="2"/>
      <c r="I78" s="2"/>
      <c r="J78" s="2"/>
      <c r="K78" s="2"/>
      <c r="L78" s="2"/>
      <c r="M78" s="2"/>
      <c r="N78" s="2"/>
      <c r="O78" s="2"/>
      <c r="P78" s="2"/>
    </row>
    <row r="79" spans="2:16" x14ac:dyDescent="0.2">
      <c r="B79" s="2"/>
      <c r="D79" s="2"/>
      <c r="E79" s="2"/>
      <c r="G79" s="2"/>
      <c r="H79" s="2"/>
      <c r="I79" s="2"/>
      <c r="J79" s="2"/>
      <c r="K79" s="2"/>
      <c r="L79" s="2"/>
      <c r="M79" s="2"/>
      <c r="N79" s="2"/>
      <c r="O79" s="2"/>
      <c r="P79" s="2"/>
    </row>
    <row r="80" spans="2:16" x14ac:dyDescent="0.2">
      <c r="B80" s="2"/>
      <c r="D80" s="2"/>
      <c r="E80" s="2"/>
      <c r="G80" s="2"/>
      <c r="H80" s="2"/>
      <c r="I80" s="2"/>
      <c r="J80" s="2"/>
      <c r="K80" s="2"/>
      <c r="L80" s="2"/>
      <c r="M80" s="2"/>
      <c r="N80" s="2"/>
      <c r="O80" s="2"/>
      <c r="P80" s="2"/>
    </row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ht="13.5" customHeight="1" x14ac:dyDescent="0.2"/>
    <row r="167" s="2" customFormat="1" ht="13.5" customHeight="1" x14ac:dyDescent="0.2"/>
    <row r="168" s="2" customFormat="1" ht="13.5" customHeight="1" x14ac:dyDescent="0.2"/>
    <row r="169" s="2" customFormat="1" ht="13.5" customHeight="1" x14ac:dyDescent="0.2"/>
    <row r="170" s="2" customFormat="1" ht="13.5" customHeight="1" x14ac:dyDescent="0.2"/>
    <row r="171" s="2" customFormat="1" ht="13.5" customHeight="1" x14ac:dyDescent="0.2"/>
    <row r="172" s="2" customFormat="1" ht="13.5" customHeight="1" x14ac:dyDescent="0.2"/>
    <row r="173" s="2" customFormat="1" ht="13.5" customHeight="1" x14ac:dyDescent="0.2"/>
    <row r="174" s="2" customFormat="1" ht="13.5" customHeight="1" x14ac:dyDescent="0.2"/>
    <row r="175" s="2" customFormat="1" ht="13.5" customHeight="1" x14ac:dyDescent="0.2"/>
    <row r="176" s="2" customFormat="1" ht="13.5" customHeight="1" x14ac:dyDescent="0.2"/>
    <row r="177" s="2" customFormat="1" ht="13.5" customHeight="1" x14ac:dyDescent="0.2"/>
    <row r="178" s="2" customFormat="1" ht="13.5" customHeight="1" x14ac:dyDescent="0.2"/>
    <row r="179" s="2" customFormat="1" ht="13.5" customHeight="1" x14ac:dyDescent="0.2"/>
    <row r="180" s="2" customFormat="1" ht="13.5" customHeight="1" x14ac:dyDescent="0.2"/>
    <row r="181" s="2" customFormat="1" ht="13.5" customHeight="1" x14ac:dyDescent="0.2"/>
    <row r="182" s="2" customFormat="1" ht="13.5" customHeight="1" x14ac:dyDescent="0.2"/>
    <row r="183" s="2" customFormat="1" ht="13.5" customHeight="1" x14ac:dyDescent="0.2"/>
    <row r="184" s="2" customFormat="1" ht="13.5" customHeight="1" x14ac:dyDescent="0.2"/>
    <row r="185" s="2" customFormat="1" ht="13.5" customHeight="1" x14ac:dyDescent="0.2"/>
    <row r="186" s="2" customFormat="1" ht="13.5" customHeight="1" x14ac:dyDescent="0.2"/>
    <row r="187" s="2" customFormat="1" ht="13.5" customHeight="1" x14ac:dyDescent="0.2"/>
    <row r="188" s="2" customFormat="1" ht="13.5" customHeight="1" x14ac:dyDescent="0.2"/>
    <row r="189" s="2" customFormat="1" ht="13.5" customHeight="1" x14ac:dyDescent="0.2"/>
    <row r="190" s="2" customFormat="1" ht="13.5" customHeight="1" x14ac:dyDescent="0.2"/>
    <row r="191" s="2" customFormat="1" ht="13.5" customHeight="1" x14ac:dyDescent="0.2"/>
    <row r="192" s="2" customFormat="1" ht="13.5" customHeight="1" x14ac:dyDescent="0.2"/>
    <row r="193" s="2" customFormat="1" ht="13.5" customHeight="1" x14ac:dyDescent="0.2"/>
    <row r="194" s="2" customFormat="1" ht="13.5" customHeight="1" x14ac:dyDescent="0.2"/>
    <row r="195" s="2" customFormat="1" ht="13.5" customHeight="1" x14ac:dyDescent="0.2"/>
    <row r="196" s="2" customFormat="1" ht="13.5" customHeight="1" x14ac:dyDescent="0.2"/>
    <row r="197" s="2" customFormat="1" ht="13.5" customHeight="1" x14ac:dyDescent="0.2"/>
    <row r="198" s="2" customFormat="1" ht="13.5" customHeight="1" x14ac:dyDescent="0.2"/>
    <row r="199" s="2" customFormat="1" ht="13.5" customHeight="1" x14ac:dyDescent="0.2"/>
    <row r="200" s="2" customFormat="1" ht="13.5" customHeight="1" x14ac:dyDescent="0.2"/>
    <row r="201" s="2" customFormat="1" ht="13.5" customHeight="1" x14ac:dyDescent="0.2"/>
    <row r="202" s="2" customFormat="1" ht="13.5" customHeight="1" x14ac:dyDescent="0.2"/>
    <row r="203" s="2" customFormat="1" ht="13.5" customHeight="1" x14ac:dyDescent="0.2"/>
    <row r="204" s="2" customFormat="1" ht="13.5" customHeight="1" x14ac:dyDescent="0.2"/>
    <row r="205" s="2" customFormat="1" ht="13.5" customHeight="1" x14ac:dyDescent="0.2"/>
    <row r="206" s="2" customFormat="1" ht="13.5" customHeight="1" x14ac:dyDescent="0.2"/>
    <row r="207" s="2" customFormat="1" ht="13.5" customHeight="1" x14ac:dyDescent="0.2"/>
    <row r="208" s="2" customFormat="1" ht="13.5" customHeight="1" x14ac:dyDescent="0.2"/>
    <row r="209" s="2" customFormat="1" ht="13.5" customHeight="1" x14ac:dyDescent="0.2"/>
    <row r="210" s="2" customFormat="1" ht="13.5" customHeight="1" x14ac:dyDescent="0.2"/>
    <row r="211" s="2" customFormat="1" ht="13.5" customHeight="1" x14ac:dyDescent="0.2"/>
    <row r="212" s="2" customFormat="1" ht="13.5" customHeight="1" x14ac:dyDescent="0.2"/>
    <row r="213" s="2" customFormat="1" ht="13.5" customHeight="1" x14ac:dyDescent="0.2"/>
    <row r="214" s="2" customFormat="1" ht="13.5" customHeight="1" x14ac:dyDescent="0.2"/>
    <row r="215" s="2" customFormat="1" ht="13.5" customHeight="1" x14ac:dyDescent="0.2"/>
    <row r="216" s="2" customFormat="1" ht="13.5" customHeight="1" x14ac:dyDescent="0.2"/>
    <row r="217" s="2" customFormat="1" ht="13.5" customHeight="1" x14ac:dyDescent="0.2"/>
    <row r="218" s="2" customFormat="1" ht="13.5" customHeight="1" x14ac:dyDescent="0.2"/>
    <row r="219" s="2" customFormat="1" ht="13.5" customHeight="1" x14ac:dyDescent="0.2"/>
    <row r="220" s="2" customFormat="1" ht="13.5" customHeight="1" x14ac:dyDescent="0.2"/>
    <row r="221" s="2" customFormat="1" ht="13.5" customHeight="1" x14ac:dyDescent="0.2"/>
    <row r="222" s="2" customFormat="1" ht="13.5" customHeight="1" x14ac:dyDescent="0.2"/>
    <row r="223" s="2" customFormat="1" ht="13.5" customHeight="1" x14ac:dyDescent="0.2"/>
    <row r="224" s="2" customFormat="1" ht="13.5" customHeight="1" x14ac:dyDescent="0.2"/>
    <row r="225" s="2" customFormat="1" ht="13.5" customHeight="1" x14ac:dyDescent="0.2"/>
    <row r="226" s="2" customFormat="1" ht="13.5" customHeight="1" x14ac:dyDescent="0.2"/>
    <row r="227" s="2" customFormat="1" ht="13.5" customHeight="1" x14ac:dyDescent="0.2"/>
    <row r="228" s="2" customFormat="1" ht="13.5" customHeight="1" x14ac:dyDescent="0.2"/>
    <row r="229" s="2" customFormat="1" ht="13.5" customHeight="1" x14ac:dyDescent="0.2"/>
    <row r="230" s="2" customFormat="1" ht="13.5" customHeight="1" x14ac:dyDescent="0.2"/>
    <row r="231" s="2" customFormat="1" ht="13.5" customHeight="1" x14ac:dyDescent="0.2"/>
    <row r="232" s="2" customFormat="1" ht="13.5" customHeight="1" x14ac:dyDescent="0.2"/>
    <row r="233" s="2" customFormat="1" ht="13.5" customHeight="1" x14ac:dyDescent="0.2"/>
    <row r="234" s="2" customFormat="1" ht="13.5" customHeight="1" x14ac:dyDescent="0.2"/>
    <row r="235" s="2" customFormat="1" ht="13.5" customHeigh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pans="11:11" s="2" customFormat="1" x14ac:dyDescent="0.2"/>
    <row r="354" spans="11:11" s="2" customFormat="1" x14ac:dyDescent="0.2"/>
    <row r="355" spans="11:11" s="2" customFormat="1" x14ac:dyDescent="0.2"/>
    <row r="356" spans="11:11" s="2" customFormat="1" x14ac:dyDescent="0.2"/>
    <row r="357" spans="11:11" s="2" customFormat="1" x14ac:dyDescent="0.2"/>
    <row r="358" spans="11:11" s="2" customFormat="1" x14ac:dyDescent="0.2"/>
    <row r="359" spans="11:11" s="2" customFormat="1" x14ac:dyDescent="0.2"/>
    <row r="360" spans="11:11" s="2" customFormat="1" x14ac:dyDescent="0.2"/>
    <row r="361" spans="11:11" s="2" customFormat="1" x14ac:dyDescent="0.2"/>
    <row r="362" spans="11:11" s="2" customFormat="1" x14ac:dyDescent="0.2">
      <c r="K362" s="13"/>
    </row>
    <row r="363" spans="11:11" s="2" customFormat="1" x14ac:dyDescent="0.2"/>
    <row r="364" spans="11:11" s="2" customFormat="1" x14ac:dyDescent="0.2"/>
    <row r="365" spans="11:11" s="2" customFormat="1" x14ac:dyDescent="0.2"/>
    <row r="366" spans="11:11" s="2" customFormat="1" x14ac:dyDescent="0.2"/>
    <row r="367" spans="11:11" s="2" customFormat="1" x14ac:dyDescent="0.2"/>
    <row r="368" spans="11:11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pans="1:16" x14ac:dyDescent="0.2">
      <c r="B433" s="2"/>
      <c r="D433" s="2"/>
      <c r="E433" s="2"/>
      <c r="G433" s="2"/>
      <c r="H433" s="2"/>
      <c r="I433" s="2"/>
      <c r="J433" s="2"/>
      <c r="K433" s="2"/>
      <c r="L433" s="2"/>
      <c r="M433" s="2"/>
      <c r="N433" s="2"/>
      <c r="O433" s="2"/>
      <c r="P433" s="2"/>
    </row>
    <row r="434" spans="1:16" x14ac:dyDescent="0.2">
      <c r="B434" s="2"/>
      <c r="D434" s="2"/>
      <c r="E434" s="2"/>
      <c r="G434" s="2"/>
      <c r="H434" s="2"/>
      <c r="I434" s="2"/>
      <c r="J434" s="2"/>
      <c r="K434" s="2"/>
      <c r="L434" s="2"/>
      <c r="M434" s="2"/>
      <c r="N434" s="2"/>
      <c r="O434" s="2"/>
      <c r="P434" s="2"/>
    </row>
    <row r="435" spans="1:16" x14ac:dyDescent="0.2">
      <c r="B435" s="2"/>
      <c r="D435" s="2"/>
      <c r="E435" s="2"/>
      <c r="G435" s="2"/>
      <c r="H435" s="2"/>
      <c r="I435" s="2"/>
      <c r="J435" s="2"/>
      <c r="K435" s="2"/>
      <c r="L435" s="2"/>
      <c r="M435" s="2"/>
      <c r="N435" s="2"/>
      <c r="O435" s="2"/>
      <c r="P435" s="2"/>
    </row>
    <row r="436" spans="1:16" x14ac:dyDescent="0.2">
      <c r="B436" s="2"/>
      <c r="D436" s="2"/>
      <c r="E436" s="2"/>
      <c r="G436" s="2"/>
      <c r="H436" s="2"/>
      <c r="I436" s="2"/>
      <c r="J436" s="2"/>
      <c r="K436" s="2"/>
      <c r="L436" s="2"/>
      <c r="M436" s="2"/>
      <c r="N436" s="2"/>
      <c r="O436" s="2"/>
      <c r="P436" s="2"/>
    </row>
    <row r="437" spans="1:16" x14ac:dyDescent="0.2">
      <c r="B437" s="2"/>
      <c r="D437" s="2"/>
      <c r="E437" s="2"/>
      <c r="G437" s="2"/>
      <c r="H437" s="2"/>
      <c r="I437" s="2"/>
      <c r="J437" s="2"/>
      <c r="K437" s="2"/>
      <c r="L437" s="2"/>
      <c r="M437" s="2"/>
      <c r="N437" s="2"/>
      <c r="O437" s="2"/>
      <c r="P437" s="2"/>
    </row>
    <row r="438" spans="1:16" x14ac:dyDescent="0.2">
      <c r="B438" s="2"/>
      <c r="D438" s="2"/>
      <c r="E438" s="2"/>
      <c r="G438" s="2"/>
      <c r="H438" s="2"/>
      <c r="I438" s="2"/>
      <c r="J438" s="2"/>
      <c r="K438" s="2"/>
      <c r="L438" s="2"/>
      <c r="M438" s="2"/>
      <c r="N438" s="2"/>
      <c r="O438" s="2"/>
      <c r="P438" s="2"/>
    </row>
    <row r="439" spans="1:16" x14ac:dyDescent="0.2">
      <c r="B439" s="2"/>
      <c r="D439" s="2"/>
      <c r="E439" s="2"/>
      <c r="G439" s="2"/>
      <c r="H439" s="2"/>
      <c r="I439" s="2"/>
      <c r="J439" s="2"/>
      <c r="K439" s="2"/>
      <c r="L439" s="2"/>
      <c r="M439" s="2"/>
      <c r="N439" s="2"/>
      <c r="O439" s="2"/>
      <c r="P439" s="2"/>
    </row>
    <row r="440" spans="1:16" x14ac:dyDescent="0.2">
      <c r="H440" s="2"/>
      <c r="I440" s="2"/>
      <c r="J440" s="2"/>
      <c r="K440" s="2"/>
      <c r="L440" s="2"/>
      <c r="M440" s="2"/>
      <c r="N440" s="2"/>
      <c r="O440" s="2"/>
      <c r="P440" s="2"/>
    </row>
    <row r="441" spans="1:16" x14ac:dyDescent="0.2">
      <c r="H441" s="2"/>
      <c r="I441" s="2"/>
      <c r="J441" s="2"/>
      <c r="K441" s="2"/>
      <c r="L441" s="2"/>
      <c r="M441" s="2"/>
      <c r="N441" s="2"/>
      <c r="O441" s="2"/>
      <c r="P441" s="2"/>
    </row>
    <row r="442" spans="1:16" x14ac:dyDescent="0.2">
      <c r="A442" s="13"/>
      <c r="B442" s="104"/>
      <c r="C442" s="13"/>
      <c r="H442" s="2"/>
      <c r="I442" s="2"/>
      <c r="J442" s="2"/>
      <c r="K442" s="2"/>
      <c r="L442" s="2"/>
      <c r="M442" s="2"/>
      <c r="N442" s="2"/>
      <c r="O442" s="2"/>
      <c r="P442" s="2"/>
    </row>
    <row r="443" spans="1:16" x14ac:dyDescent="0.2">
      <c r="H443" s="2"/>
      <c r="I443" s="2"/>
      <c r="J443" s="2"/>
      <c r="K443" s="2"/>
      <c r="L443" s="2"/>
      <c r="M443" s="2"/>
      <c r="N443" s="2"/>
      <c r="O443" s="2"/>
      <c r="P443" s="2"/>
    </row>
    <row r="444" spans="1:16" x14ac:dyDescent="0.2">
      <c r="H444" s="2"/>
      <c r="I444" s="2"/>
      <c r="J444" s="2"/>
      <c r="K444" s="2"/>
      <c r="L444" s="2"/>
      <c r="M444" s="2"/>
      <c r="N444" s="2"/>
      <c r="O444" s="2"/>
      <c r="P444" s="2"/>
    </row>
    <row r="445" spans="1:16" x14ac:dyDescent="0.2">
      <c r="H445" s="2"/>
      <c r="I445" s="2"/>
      <c r="J445" s="2"/>
      <c r="K445" s="2"/>
      <c r="L445" s="2"/>
      <c r="M445" s="2"/>
      <c r="N445" s="2"/>
      <c r="O445" s="2"/>
      <c r="P445" s="2"/>
    </row>
    <row r="446" spans="1:16" x14ac:dyDescent="0.2">
      <c r="H446" s="2"/>
      <c r="I446" s="2"/>
      <c r="J446" s="2"/>
      <c r="K446" s="2"/>
      <c r="L446" s="2"/>
      <c r="M446" s="2"/>
      <c r="N446" s="2"/>
      <c r="O446" s="2"/>
      <c r="P446" s="2"/>
    </row>
    <row r="447" spans="1:16" x14ac:dyDescent="0.2">
      <c r="H447" s="2"/>
      <c r="I447" s="2"/>
      <c r="J447" s="2"/>
      <c r="K447" s="2"/>
      <c r="L447" s="2"/>
      <c r="M447" s="2"/>
      <c r="N447" s="2"/>
      <c r="O447" s="2"/>
      <c r="P447" s="2"/>
    </row>
    <row r="448" spans="1:16" x14ac:dyDescent="0.2">
      <c r="H448" s="2"/>
      <c r="I448" s="2"/>
      <c r="J448" s="2"/>
      <c r="K448" s="2"/>
      <c r="L448" s="2"/>
      <c r="M448" s="2"/>
      <c r="N448" s="2"/>
      <c r="O448" s="2"/>
      <c r="P448" s="2"/>
    </row>
    <row r="449" spans="2:16" x14ac:dyDescent="0.2">
      <c r="H449" s="2"/>
      <c r="I449" s="2"/>
      <c r="J449" s="2"/>
      <c r="K449" s="2"/>
      <c r="L449" s="2"/>
      <c r="M449" s="2"/>
      <c r="N449" s="2"/>
      <c r="O449" s="2"/>
      <c r="P449" s="2"/>
    </row>
    <row r="450" spans="2:16" x14ac:dyDescent="0.2">
      <c r="H450" s="2"/>
      <c r="I450" s="2"/>
      <c r="J450" s="2"/>
      <c r="K450" s="2"/>
      <c r="L450" s="2"/>
      <c r="M450" s="2"/>
      <c r="N450" s="2"/>
      <c r="O450" s="2"/>
      <c r="P450" s="2"/>
    </row>
    <row r="451" spans="2:16" x14ac:dyDescent="0.2">
      <c r="H451" s="2"/>
      <c r="I451" s="2"/>
      <c r="J451" s="2"/>
      <c r="K451" s="2"/>
      <c r="L451" s="2"/>
      <c r="M451" s="2"/>
      <c r="N451" s="2"/>
      <c r="O451" s="2"/>
      <c r="P451" s="2"/>
    </row>
    <row r="452" spans="2:16" x14ac:dyDescent="0.2">
      <c r="H452" s="2"/>
      <c r="I452" s="2"/>
      <c r="J452" s="2"/>
      <c r="K452" s="2"/>
      <c r="L452" s="2"/>
      <c r="M452" s="2"/>
      <c r="N452" s="2"/>
      <c r="O452" s="2"/>
      <c r="P452" s="2"/>
    </row>
    <row r="453" spans="2:16" x14ac:dyDescent="0.2">
      <c r="H453" s="2"/>
      <c r="I453" s="2"/>
      <c r="J453" s="2"/>
      <c r="K453" s="2"/>
      <c r="L453" s="2"/>
      <c r="M453" s="2"/>
      <c r="N453" s="2"/>
      <c r="O453" s="2"/>
      <c r="P453" s="2"/>
    </row>
    <row r="454" spans="2:16" x14ac:dyDescent="0.2">
      <c r="H454" s="2"/>
      <c r="I454" s="2"/>
      <c r="J454" s="2"/>
      <c r="K454" s="2"/>
      <c r="L454" s="2"/>
      <c r="M454" s="2"/>
      <c r="N454" s="2"/>
      <c r="O454" s="2"/>
      <c r="P454" s="2"/>
    </row>
    <row r="455" spans="2:16" x14ac:dyDescent="0.2">
      <c r="H455" s="2"/>
      <c r="I455" s="2"/>
      <c r="J455" s="2"/>
      <c r="K455" s="2"/>
      <c r="L455" s="2"/>
      <c r="M455" s="2"/>
      <c r="N455" s="2"/>
      <c r="O455" s="2"/>
      <c r="P455" s="2"/>
    </row>
    <row r="456" spans="2:16" x14ac:dyDescent="0.2">
      <c r="B456" s="2"/>
      <c r="D456" s="2"/>
      <c r="E456" s="2"/>
      <c r="G456" s="2"/>
      <c r="H456" s="2"/>
      <c r="I456" s="2"/>
      <c r="J456" s="2"/>
      <c r="K456" s="2"/>
      <c r="L456" s="2"/>
      <c r="M456" s="2"/>
      <c r="N456" s="2"/>
      <c r="O456" s="2"/>
      <c r="P456" s="2"/>
    </row>
    <row r="457" spans="2:16" x14ac:dyDescent="0.2">
      <c r="B457" s="2"/>
      <c r="D457" s="2"/>
      <c r="E457" s="2"/>
      <c r="G457" s="2"/>
      <c r="H457" s="2"/>
      <c r="I457" s="2"/>
      <c r="J457" s="2"/>
      <c r="K457" s="2"/>
      <c r="L457" s="2"/>
      <c r="M457" s="2"/>
      <c r="N457" s="2"/>
      <c r="O457" s="2"/>
      <c r="P457" s="2"/>
    </row>
    <row r="458" spans="2:16" x14ac:dyDescent="0.2">
      <c r="B458" s="2"/>
      <c r="D458" s="2"/>
      <c r="E458" s="2"/>
      <c r="G458" s="2"/>
      <c r="H458" s="2"/>
      <c r="I458" s="2"/>
      <c r="J458" s="2"/>
      <c r="K458" s="2"/>
      <c r="L458" s="2"/>
      <c r="M458" s="2"/>
      <c r="N458" s="2"/>
      <c r="O458" s="2"/>
      <c r="P458" s="2"/>
    </row>
    <row r="459" spans="2:16" x14ac:dyDescent="0.2">
      <c r="B459" s="2"/>
      <c r="D459" s="2"/>
      <c r="E459" s="2"/>
      <c r="G459" s="2"/>
      <c r="H459" s="2"/>
      <c r="I459" s="2"/>
      <c r="J459" s="2"/>
      <c r="K459" s="2"/>
      <c r="L459" s="2"/>
      <c r="M459" s="2"/>
      <c r="N459" s="2"/>
      <c r="O459" s="2"/>
      <c r="P459" s="2"/>
    </row>
    <row r="460" spans="2:16" x14ac:dyDescent="0.2">
      <c r="B460" s="2"/>
      <c r="D460" s="2"/>
      <c r="E460" s="2"/>
      <c r="G460" s="2"/>
      <c r="H460" s="2"/>
      <c r="I460" s="2"/>
      <c r="J460" s="2"/>
      <c r="K460" s="2"/>
      <c r="L460" s="2"/>
      <c r="M460" s="2"/>
      <c r="N460" s="2"/>
      <c r="O460" s="2"/>
      <c r="P460" s="2"/>
    </row>
    <row r="461" spans="2:16" x14ac:dyDescent="0.2">
      <c r="B461" s="2"/>
      <c r="D461" s="2"/>
      <c r="E461" s="2"/>
      <c r="G461" s="2"/>
      <c r="H461" s="2"/>
      <c r="I461" s="2"/>
      <c r="J461" s="2"/>
      <c r="K461" s="2"/>
      <c r="L461" s="2"/>
      <c r="M461" s="2"/>
      <c r="N461" s="2"/>
      <c r="O461" s="2"/>
      <c r="P461" s="2"/>
    </row>
    <row r="462" spans="2:16" x14ac:dyDescent="0.2">
      <c r="B462" s="2"/>
      <c r="D462" s="2"/>
      <c r="E462" s="2"/>
      <c r="G462" s="2"/>
      <c r="H462" s="2"/>
      <c r="I462" s="2"/>
      <c r="J462" s="2"/>
      <c r="K462" s="2"/>
      <c r="L462" s="2"/>
      <c r="M462" s="2"/>
      <c r="N462" s="2"/>
      <c r="O462" s="2"/>
      <c r="P462" s="2"/>
    </row>
    <row r="463" spans="2:16" x14ac:dyDescent="0.2">
      <c r="B463" s="2"/>
      <c r="D463" s="2"/>
      <c r="E463" s="2"/>
      <c r="G463" s="2"/>
      <c r="H463" s="2"/>
      <c r="I463" s="2"/>
      <c r="J463" s="2"/>
      <c r="K463" s="2"/>
      <c r="L463" s="2"/>
      <c r="M463" s="2"/>
      <c r="N463" s="2"/>
      <c r="O463" s="2"/>
      <c r="P463" s="2"/>
    </row>
    <row r="464" spans="2:16" x14ac:dyDescent="0.2">
      <c r="B464" s="2"/>
      <c r="D464" s="2"/>
      <c r="E464" s="2"/>
      <c r="G464" s="2"/>
      <c r="H464" s="2"/>
      <c r="I464" s="2"/>
      <c r="J464" s="2"/>
      <c r="K464" s="2"/>
      <c r="L464" s="2"/>
      <c r="M464" s="2"/>
      <c r="N464" s="2"/>
      <c r="O464" s="2"/>
      <c r="P464" s="2"/>
    </row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pans="2:16" s="2" customFormat="1" x14ac:dyDescent="0.2"/>
    <row r="642" spans="2:16" s="2" customFormat="1" x14ac:dyDescent="0.2"/>
    <row r="643" spans="2:16" s="2" customFormat="1" x14ac:dyDescent="0.2"/>
    <row r="644" spans="2:16" s="2" customFormat="1" x14ac:dyDescent="0.2"/>
    <row r="645" spans="2:16" s="2" customFormat="1" x14ac:dyDescent="0.2"/>
    <row r="646" spans="2:16" s="2" customFormat="1" x14ac:dyDescent="0.2"/>
    <row r="647" spans="2:16" s="2" customFormat="1" x14ac:dyDescent="0.2"/>
    <row r="648" spans="2:16" s="2" customFormat="1" x14ac:dyDescent="0.2"/>
    <row r="649" spans="2:16" s="2" customFormat="1" x14ac:dyDescent="0.2"/>
    <row r="650" spans="2:16" s="2" customFormat="1" x14ac:dyDescent="0.2"/>
    <row r="651" spans="2:16" x14ac:dyDescent="0.2">
      <c r="B651" s="2"/>
      <c r="D651" s="2"/>
      <c r="E651" s="2"/>
      <c r="G651" s="2"/>
      <c r="H651" s="11"/>
      <c r="O651" s="12"/>
      <c r="P651" s="2"/>
    </row>
    <row r="652" spans="2:16" x14ac:dyDescent="0.2">
      <c r="B652" s="2"/>
      <c r="D652" s="2"/>
      <c r="E652" s="2"/>
      <c r="G652" s="2"/>
      <c r="H652" s="11"/>
      <c r="O652" s="12"/>
      <c r="P652" s="2"/>
    </row>
    <row r="653" spans="2:16" x14ac:dyDescent="0.2">
      <c r="B653" s="2"/>
      <c r="D653" s="2"/>
      <c r="E653" s="2"/>
      <c r="G653" s="2"/>
      <c r="H653" s="11"/>
      <c r="O653" s="12"/>
      <c r="P653" s="2"/>
    </row>
    <row r="654" spans="2:16" x14ac:dyDescent="0.2">
      <c r="B654" s="2"/>
      <c r="D654" s="2"/>
      <c r="E654" s="2"/>
      <c r="G654" s="2"/>
      <c r="H654" s="11"/>
      <c r="O654" s="12"/>
      <c r="P654" s="2"/>
    </row>
    <row r="655" spans="2:16" x14ac:dyDescent="0.2">
      <c r="B655" s="2"/>
      <c r="D655" s="2"/>
      <c r="E655" s="2"/>
      <c r="G655" s="2"/>
      <c r="H655" s="11"/>
      <c r="O655" s="12"/>
      <c r="P655" s="2"/>
    </row>
    <row r="656" spans="2:16" x14ac:dyDescent="0.2">
      <c r="B656" s="2"/>
      <c r="D656" s="2"/>
      <c r="E656" s="2"/>
      <c r="G656" s="2"/>
      <c r="H656" s="11"/>
      <c r="O656" s="12"/>
      <c r="P656" s="2"/>
    </row>
    <row r="657" spans="2:16" x14ac:dyDescent="0.2">
      <c r="B657" s="2"/>
      <c r="D657" s="2"/>
      <c r="E657" s="2"/>
      <c r="G657" s="2"/>
      <c r="H657" s="11"/>
      <c r="O657" s="12"/>
      <c r="P657" s="2"/>
    </row>
    <row r="658" spans="2:16" x14ac:dyDescent="0.2">
      <c r="B658" s="2"/>
      <c r="D658" s="2"/>
      <c r="E658" s="2"/>
      <c r="G658" s="2"/>
      <c r="H658" s="11"/>
      <c r="O658" s="12"/>
      <c r="P658" s="2"/>
    </row>
    <row r="659" spans="2:16" x14ac:dyDescent="0.2">
      <c r="B659" s="2"/>
      <c r="D659" s="2"/>
      <c r="E659" s="2"/>
      <c r="G659" s="2"/>
      <c r="H659" s="11"/>
      <c r="O659" s="12"/>
      <c r="P659" s="2"/>
    </row>
    <row r="660" spans="2:16" x14ac:dyDescent="0.2">
      <c r="B660" s="2"/>
      <c r="D660" s="2"/>
      <c r="E660" s="2"/>
      <c r="G660" s="2"/>
      <c r="H660" s="11"/>
      <c r="O660" s="12"/>
      <c r="P660" s="2"/>
    </row>
    <row r="661" spans="2:16" x14ac:dyDescent="0.2">
      <c r="B661" s="2"/>
      <c r="D661" s="2"/>
      <c r="E661" s="2"/>
      <c r="G661" s="2"/>
      <c r="H661" s="11"/>
      <c r="O661" s="12"/>
      <c r="P661" s="2"/>
    </row>
    <row r="662" spans="2:16" x14ac:dyDescent="0.2">
      <c r="B662" s="2"/>
      <c r="D662" s="2"/>
      <c r="E662" s="2"/>
      <c r="G662" s="2"/>
      <c r="H662" s="11"/>
      <c r="O662" s="12"/>
      <c r="P662" s="2"/>
    </row>
    <row r="663" spans="2:16" x14ac:dyDescent="0.2">
      <c r="B663" s="2"/>
      <c r="D663" s="2"/>
      <c r="E663" s="2"/>
      <c r="G663" s="2"/>
      <c r="H663" s="11"/>
      <c r="O663" s="12"/>
      <c r="P663" s="2"/>
    </row>
    <row r="664" spans="2:16" x14ac:dyDescent="0.2">
      <c r="B664" s="2"/>
      <c r="D664" s="2"/>
      <c r="E664" s="2"/>
      <c r="G664" s="2"/>
      <c r="H664" s="11"/>
      <c r="O664" s="12"/>
      <c r="P664" s="2"/>
    </row>
    <row r="665" spans="2:16" x14ac:dyDescent="0.2">
      <c r="B665" s="2"/>
      <c r="D665" s="2"/>
      <c r="E665" s="2"/>
      <c r="G665" s="2"/>
      <c r="H665" s="11"/>
      <c r="O665" s="12"/>
      <c r="P665" s="2"/>
    </row>
    <row r="666" spans="2:16" x14ac:dyDescent="0.2">
      <c r="B666" s="2"/>
      <c r="D666" s="2"/>
      <c r="E666" s="2"/>
      <c r="G666" s="2"/>
      <c r="H666" s="11"/>
      <c r="O666" s="12"/>
      <c r="P666" s="2"/>
    </row>
    <row r="667" spans="2:16" x14ac:dyDescent="0.2">
      <c r="B667" s="2"/>
      <c r="D667" s="2"/>
      <c r="E667" s="2"/>
      <c r="G667" s="2"/>
      <c r="H667" s="11"/>
      <c r="O667" s="12"/>
      <c r="P667" s="2"/>
    </row>
    <row r="668" spans="2:16" x14ac:dyDescent="0.2">
      <c r="B668" s="2"/>
      <c r="D668" s="2"/>
      <c r="E668" s="2"/>
      <c r="G668" s="2"/>
      <c r="H668" s="11"/>
      <c r="O668" s="12"/>
      <c r="P668" s="2"/>
    </row>
    <row r="669" spans="2:16" x14ac:dyDescent="0.2">
      <c r="B669" s="2"/>
      <c r="D669" s="2"/>
      <c r="E669" s="2"/>
      <c r="G669" s="2"/>
      <c r="H669" s="11"/>
      <c r="O669" s="12"/>
      <c r="P669" s="2"/>
    </row>
    <row r="670" spans="2:16" x14ac:dyDescent="0.2">
      <c r="B670" s="2"/>
      <c r="D670" s="2"/>
      <c r="E670" s="2"/>
      <c r="G670" s="2"/>
      <c r="H670" s="11"/>
      <c r="O670" s="12"/>
      <c r="P670" s="2"/>
    </row>
    <row r="671" spans="2:16" x14ac:dyDescent="0.2">
      <c r="B671" s="2"/>
      <c r="D671" s="2"/>
      <c r="E671" s="2"/>
      <c r="G671" s="2"/>
      <c r="H671" s="11"/>
      <c r="O671" s="12"/>
      <c r="P671" s="2"/>
    </row>
    <row r="672" spans="2:16" x14ac:dyDescent="0.2">
      <c r="B672" s="2"/>
      <c r="D672" s="2"/>
      <c r="E672" s="2"/>
      <c r="G672" s="2"/>
      <c r="H672" s="11"/>
      <c r="O672" s="12"/>
      <c r="P672" s="2"/>
    </row>
    <row r="673" spans="2:16" x14ac:dyDescent="0.2">
      <c r="B673" s="2"/>
      <c r="D673" s="2"/>
      <c r="E673" s="2"/>
      <c r="G673" s="2"/>
      <c r="H673" s="11"/>
      <c r="O673" s="12"/>
      <c r="P673" s="2"/>
    </row>
    <row r="674" spans="2:16" x14ac:dyDescent="0.2">
      <c r="B674" s="2"/>
      <c r="D674" s="2"/>
      <c r="E674" s="2"/>
      <c r="G674" s="2"/>
      <c r="H674" s="11"/>
      <c r="O674" s="12"/>
      <c r="P674" s="2"/>
    </row>
    <row r="675" spans="2:16" x14ac:dyDescent="0.2">
      <c r="B675" s="2"/>
      <c r="D675" s="2"/>
      <c r="E675" s="2"/>
      <c r="G675" s="2"/>
      <c r="H675" s="11"/>
      <c r="O675" s="12"/>
      <c r="P675" s="2"/>
    </row>
    <row r="676" spans="2:16" x14ac:dyDescent="0.2">
      <c r="B676" s="2"/>
      <c r="D676" s="2"/>
      <c r="E676" s="2"/>
      <c r="G676" s="2"/>
      <c r="H676" s="11"/>
      <c r="O676" s="12"/>
      <c r="P676" s="2"/>
    </row>
    <row r="677" spans="2:16" x14ac:dyDescent="0.2">
      <c r="B677" s="2"/>
      <c r="D677" s="2"/>
      <c r="E677" s="2"/>
      <c r="G677" s="2"/>
      <c r="H677" s="11"/>
      <c r="O677" s="12"/>
      <c r="P677" s="2"/>
    </row>
    <row r="678" spans="2:16" x14ac:dyDescent="0.2">
      <c r="B678" s="2"/>
      <c r="D678" s="2"/>
      <c r="E678" s="2"/>
      <c r="G678" s="2"/>
      <c r="H678" s="11"/>
      <c r="O678" s="12"/>
      <c r="P678" s="2"/>
    </row>
    <row r="679" spans="2:16" x14ac:dyDescent="0.2">
      <c r="B679" s="2"/>
      <c r="D679" s="2"/>
      <c r="E679" s="2"/>
      <c r="G679" s="2"/>
      <c r="H679" s="11"/>
      <c r="O679" s="12"/>
      <c r="P679" s="2"/>
    </row>
    <row r="680" spans="2:16" x14ac:dyDescent="0.2">
      <c r="B680" s="2"/>
      <c r="D680" s="2"/>
      <c r="E680" s="2"/>
      <c r="G680" s="2"/>
      <c r="H680" s="11"/>
      <c r="O680" s="12"/>
      <c r="P680" s="2"/>
    </row>
    <row r="681" spans="2:16" x14ac:dyDescent="0.2">
      <c r="B681" s="2"/>
      <c r="D681" s="2"/>
      <c r="E681" s="2"/>
      <c r="G681" s="2"/>
      <c r="H681" s="11"/>
      <c r="O681" s="12"/>
      <c r="P681" s="2"/>
    </row>
    <row r="682" spans="2:16" x14ac:dyDescent="0.2">
      <c r="B682" s="2"/>
      <c r="D682" s="2"/>
      <c r="E682" s="2"/>
      <c r="G682" s="2"/>
      <c r="H682" s="11"/>
      <c r="O682" s="12"/>
      <c r="P682" s="2"/>
    </row>
    <row r="683" spans="2:16" x14ac:dyDescent="0.2">
      <c r="B683" s="2"/>
      <c r="D683" s="2"/>
      <c r="E683" s="2"/>
      <c r="G683" s="2"/>
      <c r="H683" s="11"/>
      <c r="O683" s="12"/>
      <c r="P683" s="2"/>
    </row>
    <row r="684" spans="2:16" x14ac:dyDescent="0.2">
      <c r="B684" s="2"/>
      <c r="D684" s="2"/>
      <c r="E684" s="2"/>
      <c r="G684" s="2"/>
      <c r="H684" s="11"/>
      <c r="O684" s="12"/>
      <c r="P684" s="2"/>
    </row>
    <row r="685" spans="2:16" x14ac:dyDescent="0.2">
      <c r="B685" s="2"/>
      <c r="D685" s="2"/>
      <c r="E685" s="2"/>
      <c r="G685" s="2"/>
      <c r="H685" s="11"/>
      <c r="O685" s="12"/>
      <c r="P685" s="2"/>
    </row>
    <row r="686" spans="2:16" x14ac:dyDescent="0.2">
      <c r="B686" s="2"/>
      <c r="D686" s="2"/>
      <c r="E686" s="2"/>
      <c r="G686" s="2"/>
      <c r="H686" s="11"/>
      <c r="O686" s="12"/>
      <c r="P686" s="2"/>
    </row>
    <row r="687" spans="2:16" x14ac:dyDescent="0.2">
      <c r="B687" s="2"/>
      <c r="D687" s="2"/>
      <c r="E687" s="2"/>
      <c r="G687" s="2"/>
      <c r="H687" s="11"/>
      <c r="O687" s="12"/>
      <c r="P687" s="2"/>
    </row>
    <row r="688" spans="2:16" x14ac:dyDescent="0.2">
      <c r="B688" s="2"/>
      <c r="D688" s="2"/>
      <c r="E688" s="2"/>
      <c r="G688" s="2"/>
      <c r="H688" s="11"/>
      <c r="O688" s="12"/>
      <c r="P688" s="2"/>
    </row>
    <row r="689" spans="2:16" x14ac:dyDescent="0.2">
      <c r="B689" s="2"/>
      <c r="D689" s="2"/>
      <c r="E689" s="2"/>
      <c r="G689" s="2"/>
      <c r="H689" s="11"/>
      <c r="O689" s="12"/>
      <c r="P689" s="2"/>
    </row>
    <row r="690" spans="2:16" x14ac:dyDescent="0.2">
      <c r="B690" s="2"/>
      <c r="D690" s="2"/>
      <c r="E690" s="2"/>
      <c r="G690" s="2"/>
      <c r="H690" s="11"/>
      <c r="O690" s="12"/>
      <c r="P690" s="2"/>
    </row>
    <row r="691" spans="2:16" x14ac:dyDescent="0.2">
      <c r="B691" s="2"/>
      <c r="D691" s="2"/>
      <c r="E691" s="2"/>
      <c r="G691" s="2"/>
      <c r="H691" s="11"/>
      <c r="O691" s="12"/>
      <c r="P691" s="2"/>
    </row>
    <row r="692" spans="2:16" x14ac:dyDescent="0.2">
      <c r="B692" s="2"/>
      <c r="D692" s="2"/>
      <c r="E692" s="2"/>
      <c r="G692" s="2"/>
      <c r="H692" s="11"/>
      <c r="O692" s="12"/>
      <c r="P692" s="2"/>
    </row>
    <row r="693" spans="2:16" x14ac:dyDescent="0.2">
      <c r="B693" s="2"/>
      <c r="D693" s="2"/>
      <c r="E693" s="2"/>
      <c r="G693" s="2"/>
      <c r="H693" s="11"/>
      <c r="O693" s="12"/>
      <c r="P693" s="2"/>
    </row>
    <row r="694" spans="2:16" x14ac:dyDescent="0.2">
      <c r="B694" s="2"/>
      <c r="D694" s="2"/>
      <c r="E694" s="2"/>
      <c r="G694" s="2"/>
      <c r="H694" s="11"/>
      <c r="O694" s="12"/>
      <c r="P694" s="2"/>
    </row>
    <row r="695" spans="2:16" x14ac:dyDescent="0.2">
      <c r="B695" s="2"/>
      <c r="D695" s="2"/>
      <c r="E695" s="2"/>
      <c r="G695" s="2"/>
      <c r="H695" s="11"/>
      <c r="O695" s="12"/>
      <c r="P695" s="2"/>
    </row>
    <row r="696" spans="2:16" x14ac:dyDescent="0.2">
      <c r="B696" s="2"/>
      <c r="D696" s="2"/>
      <c r="E696" s="2"/>
      <c r="G696" s="2"/>
      <c r="H696" s="11"/>
      <c r="O696" s="12"/>
      <c r="P696" s="2"/>
    </row>
    <row r="697" spans="2:16" x14ac:dyDescent="0.2">
      <c r="B697" s="2"/>
      <c r="D697" s="2"/>
      <c r="E697" s="2"/>
      <c r="G697" s="2"/>
      <c r="H697" s="11"/>
      <c r="O697" s="12"/>
      <c r="P697" s="2"/>
    </row>
    <row r="698" spans="2:16" x14ac:dyDescent="0.2">
      <c r="B698" s="2"/>
      <c r="D698" s="2"/>
      <c r="E698" s="2"/>
      <c r="G698" s="2"/>
      <c r="H698" s="11"/>
      <c r="O698" s="12"/>
      <c r="P698" s="2"/>
    </row>
    <row r="699" spans="2:16" x14ac:dyDescent="0.2">
      <c r="B699" s="2"/>
      <c r="D699" s="2"/>
      <c r="E699" s="2"/>
      <c r="G699" s="2"/>
      <c r="H699" s="11"/>
      <c r="O699" s="12"/>
      <c r="P699" s="2"/>
    </row>
    <row r="700" spans="2:16" x14ac:dyDescent="0.2">
      <c r="B700" s="2"/>
      <c r="D700" s="2"/>
      <c r="E700" s="2"/>
      <c r="G700" s="2"/>
      <c r="H700" s="11"/>
      <c r="O700" s="12"/>
      <c r="P700" s="2"/>
    </row>
    <row r="701" spans="2:16" x14ac:dyDescent="0.2">
      <c r="B701" s="2"/>
      <c r="D701" s="2"/>
      <c r="E701" s="2"/>
      <c r="G701" s="2"/>
      <c r="H701" s="11"/>
      <c r="O701" s="12"/>
      <c r="P701" s="2"/>
    </row>
    <row r="702" spans="2:16" x14ac:dyDescent="0.2">
      <c r="B702" s="2"/>
      <c r="D702" s="2"/>
      <c r="E702" s="2"/>
      <c r="G702" s="2"/>
      <c r="H702" s="11"/>
      <c r="O702" s="12"/>
      <c r="P702" s="2"/>
    </row>
    <row r="703" spans="2:16" x14ac:dyDescent="0.2">
      <c r="B703" s="2"/>
      <c r="D703" s="2"/>
      <c r="E703" s="2"/>
      <c r="G703" s="2"/>
      <c r="H703" s="11"/>
      <c r="O703" s="12"/>
      <c r="P703" s="2"/>
    </row>
    <row r="704" spans="2:16" x14ac:dyDescent="0.2">
      <c r="B704" s="2"/>
      <c r="D704" s="2"/>
      <c r="E704" s="2"/>
      <c r="G704" s="2"/>
      <c r="H704" s="11"/>
      <c r="O704" s="12"/>
      <c r="P704" s="2"/>
    </row>
    <row r="705" spans="2:16" x14ac:dyDescent="0.2">
      <c r="B705" s="2"/>
      <c r="D705" s="2"/>
      <c r="E705" s="2"/>
      <c r="G705" s="2"/>
      <c r="H705" s="11"/>
      <c r="O705" s="12"/>
      <c r="P705" s="2"/>
    </row>
    <row r="706" spans="2:16" x14ac:dyDescent="0.2">
      <c r="B706" s="2"/>
      <c r="D706" s="2"/>
      <c r="E706" s="2"/>
      <c r="G706" s="2"/>
      <c r="H706" s="11"/>
      <c r="O706" s="12"/>
      <c r="P706" s="2"/>
    </row>
    <row r="707" spans="2:16" x14ac:dyDescent="0.2">
      <c r="B707" s="2"/>
      <c r="D707" s="2"/>
      <c r="E707" s="2"/>
      <c r="G707" s="2"/>
      <c r="H707" s="11"/>
      <c r="O707" s="12"/>
      <c r="P707" s="2"/>
    </row>
    <row r="708" spans="2:16" x14ac:dyDescent="0.2">
      <c r="B708" s="2"/>
      <c r="D708" s="2"/>
      <c r="E708" s="2"/>
      <c r="G708" s="2"/>
      <c r="H708" s="11"/>
      <c r="O708" s="12"/>
      <c r="P708" s="2"/>
    </row>
    <row r="709" spans="2:16" x14ac:dyDescent="0.2">
      <c r="B709" s="2"/>
      <c r="D709" s="2"/>
      <c r="E709" s="2"/>
      <c r="G709" s="2"/>
      <c r="H709" s="11"/>
      <c r="O709" s="12"/>
      <c r="P709" s="2"/>
    </row>
    <row r="710" spans="2:16" x14ac:dyDescent="0.2">
      <c r="B710" s="2"/>
      <c r="D710" s="2"/>
      <c r="E710" s="2"/>
      <c r="G710" s="2"/>
      <c r="H710" s="11"/>
      <c r="O710" s="12"/>
      <c r="P710" s="2"/>
    </row>
    <row r="711" spans="2:16" x14ac:dyDescent="0.2">
      <c r="B711" s="2"/>
      <c r="D711" s="2"/>
      <c r="E711" s="2"/>
      <c r="G711" s="2"/>
      <c r="H711" s="11"/>
      <c r="O711" s="12"/>
      <c r="P711" s="2"/>
    </row>
    <row r="712" spans="2:16" x14ac:dyDescent="0.2">
      <c r="B712" s="2"/>
      <c r="D712" s="2"/>
      <c r="E712" s="2"/>
      <c r="G712" s="2"/>
      <c r="H712" s="11"/>
      <c r="O712" s="12"/>
      <c r="P712" s="2"/>
    </row>
    <row r="713" spans="2:16" x14ac:dyDescent="0.2">
      <c r="B713" s="2"/>
      <c r="D713" s="2"/>
      <c r="E713" s="2"/>
      <c r="G713" s="2"/>
      <c r="H713" s="11"/>
      <c r="O713" s="12"/>
      <c r="P713" s="2"/>
    </row>
    <row r="714" spans="2:16" x14ac:dyDescent="0.2">
      <c r="B714" s="2"/>
      <c r="D714" s="2"/>
      <c r="E714" s="2"/>
      <c r="G714" s="2"/>
      <c r="H714" s="11"/>
      <c r="O714" s="12"/>
      <c r="P714" s="2"/>
    </row>
    <row r="715" spans="2:16" x14ac:dyDescent="0.2">
      <c r="B715" s="2"/>
      <c r="D715" s="2"/>
      <c r="E715" s="2"/>
      <c r="G715" s="2"/>
      <c r="H715" s="11"/>
      <c r="O715" s="12"/>
      <c r="P715" s="2"/>
    </row>
    <row r="716" spans="2:16" x14ac:dyDescent="0.2">
      <c r="B716" s="2"/>
      <c r="D716" s="2"/>
      <c r="E716" s="2"/>
      <c r="G716" s="2"/>
      <c r="H716" s="11"/>
      <c r="O716" s="12"/>
      <c r="P716" s="2"/>
    </row>
    <row r="717" spans="2:16" x14ac:dyDescent="0.2">
      <c r="B717" s="2"/>
      <c r="D717" s="2"/>
      <c r="E717" s="2"/>
      <c r="G717" s="2"/>
      <c r="H717" s="11"/>
      <c r="O717" s="12"/>
      <c r="P717" s="2"/>
    </row>
    <row r="718" spans="2:16" x14ac:dyDescent="0.2">
      <c r="B718" s="2"/>
      <c r="D718" s="2"/>
      <c r="E718" s="2"/>
      <c r="G718" s="2"/>
      <c r="H718" s="11"/>
      <c r="O718" s="12"/>
      <c r="P718" s="2"/>
    </row>
    <row r="719" spans="2:16" x14ac:dyDescent="0.2">
      <c r="B719" s="2"/>
      <c r="D719" s="2"/>
      <c r="E719" s="2"/>
      <c r="G719" s="2"/>
      <c r="H719" s="11"/>
      <c r="O719" s="12"/>
      <c r="P719" s="2"/>
    </row>
    <row r="720" spans="2:16" x14ac:dyDescent="0.2">
      <c r="B720" s="2"/>
      <c r="D720" s="2"/>
      <c r="E720" s="2"/>
      <c r="G720" s="2"/>
      <c r="H720" s="11"/>
      <c r="O720" s="12"/>
      <c r="P720" s="2"/>
    </row>
    <row r="721" spans="2:16" x14ac:dyDescent="0.2">
      <c r="B721" s="2"/>
      <c r="D721" s="2"/>
      <c r="E721" s="2"/>
      <c r="G721" s="2"/>
      <c r="H721" s="11"/>
      <c r="O721" s="12"/>
      <c r="P721" s="2"/>
    </row>
    <row r="722" spans="2:16" x14ac:dyDescent="0.2">
      <c r="B722" s="2"/>
      <c r="D722" s="2"/>
      <c r="E722" s="2"/>
      <c r="G722" s="2"/>
      <c r="H722" s="11"/>
      <c r="O722" s="12"/>
      <c r="P722" s="2"/>
    </row>
    <row r="723" spans="2:16" x14ac:dyDescent="0.2">
      <c r="B723" s="2"/>
      <c r="D723" s="2"/>
      <c r="E723" s="2"/>
      <c r="G723" s="2"/>
      <c r="H723" s="11"/>
      <c r="O723" s="12"/>
      <c r="P723" s="2"/>
    </row>
    <row r="724" spans="2:16" x14ac:dyDescent="0.2">
      <c r="B724" s="2"/>
      <c r="D724" s="2"/>
      <c r="E724" s="2"/>
      <c r="G724" s="2"/>
      <c r="H724" s="11"/>
      <c r="O724" s="12"/>
      <c r="P724" s="2"/>
    </row>
    <row r="725" spans="2:16" x14ac:dyDescent="0.2">
      <c r="B725" s="2"/>
      <c r="D725" s="2"/>
      <c r="E725" s="2"/>
      <c r="G725" s="2"/>
      <c r="H725" s="11"/>
      <c r="O725" s="12"/>
      <c r="P725" s="2"/>
    </row>
    <row r="726" spans="2:16" x14ac:dyDescent="0.2">
      <c r="B726" s="2"/>
      <c r="D726" s="2"/>
      <c r="E726" s="2"/>
      <c r="G726" s="2"/>
      <c r="H726" s="11"/>
      <c r="O726" s="12"/>
      <c r="P726" s="2"/>
    </row>
    <row r="727" spans="2:16" x14ac:dyDescent="0.2">
      <c r="B727" s="2"/>
      <c r="D727" s="2"/>
      <c r="E727" s="2"/>
      <c r="G727" s="2"/>
      <c r="H727" s="11"/>
      <c r="O727" s="12"/>
      <c r="P727" s="2"/>
    </row>
    <row r="728" spans="2:16" x14ac:dyDescent="0.2">
      <c r="B728" s="2"/>
      <c r="D728" s="2"/>
      <c r="E728" s="2"/>
      <c r="G728" s="2"/>
      <c r="H728" s="11"/>
      <c r="O728" s="12"/>
      <c r="P728" s="2"/>
    </row>
    <row r="729" spans="2:16" x14ac:dyDescent="0.2">
      <c r="B729" s="2"/>
      <c r="D729" s="2"/>
      <c r="E729" s="2"/>
      <c r="G729" s="2"/>
      <c r="H729" s="11"/>
      <c r="O729" s="12"/>
      <c r="P729" s="2"/>
    </row>
    <row r="730" spans="2:16" x14ac:dyDescent="0.2">
      <c r="B730" s="2"/>
      <c r="D730" s="2"/>
      <c r="E730" s="2"/>
      <c r="G730" s="2"/>
      <c r="H730" s="11"/>
      <c r="O730" s="12"/>
      <c r="P730" s="2"/>
    </row>
    <row r="731" spans="2:16" x14ac:dyDescent="0.2">
      <c r="B731" s="2"/>
      <c r="D731" s="2"/>
      <c r="E731" s="2"/>
      <c r="G731" s="2"/>
      <c r="H731" s="11"/>
      <c r="O731" s="12"/>
      <c r="P731" s="2"/>
    </row>
    <row r="732" spans="2:16" x14ac:dyDescent="0.2">
      <c r="B732" s="2"/>
      <c r="D732" s="2"/>
      <c r="E732" s="2"/>
      <c r="G732" s="2"/>
      <c r="H732" s="11"/>
      <c r="O732" s="12"/>
      <c r="P732" s="2"/>
    </row>
    <row r="733" spans="2:16" x14ac:dyDescent="0.2">
      <c r="B733" s="2"/>
      <c r="D733" s="2"/>
      <c r="E733" s="2"/>
      <c r="G733" s="2"/>
      <c r="H733" s="11"/>
      <c r="O733" s="12"/>
      <c r="P733" s="2"/>
    </row>
    <row r="734" spans="2:16" x14ac:dyDescent="0.2">
      <c r="B734" s="2"/>
      <c r="D734" s="2"/>
      <c r="E734" s="2"/>
      <c r="G734" s="2"/>
      <c r="H734" s="11"/>
      <c r="O734" s="12"/>
      <c r="P734" s="2"/>
    </row>
    <row r="735" spans="2:16" x14ac:dyDescent="0.2">
      <c r="B735" s="2"/>
      <c r="D735" s="2"/>
      <c r="E735" s="2"/>
      <c r="G735" s="2"/>
      <c r="H735" s="11"/>
      <c r="O735" s="12"/>
      <c r="P735" s="2"/>
    </row>
    <row r="736" spans="2:16" x14ac:dyDescent="0.2">
      <c r="B736" s="2"/>
      <c r="D736" s="2"/>
      <c r="E736" s="2"/>
      <c r="G736" s="2"/>
      <c r="H736" s="11"/>
      <c r="O736" s="12"/>
      <c r="P736" s="2"/>
    </row>
    <row r="737" spans="2:16" x14ac:dyDescent="0.2">
      <c r="B737" s="2"/>
      <c r="D737" s="2"/>
      <c r="E737" s="2"/>
      <c r="G737" s="2"/>
      <c r="H737" s="11"/>
      <c r="O737" s="12"/>
      <c r="P737" s="2"/>
    </row>
    <row r="738" spans="2:16" x14ac:dyDescent="0.2">
      <c r="B738" s="2"/>
      <c r="D738" s="2"/>
      <c r="E738" s="2"/>
      <c r="G738" s="2"/>
      <c r="H738" s="11"/>
      <c r="O738" s="12"/>
      <c r="P738" s="2"/>
    </row>
    <row r="739" spans="2:16" x14ac:dyDescent="0.2">
      <c r="B739" s="2"/>
      <c r="D739" s="2"/>
      <c r="E739" s="2"/>
      <c r="G739" s="2"/>
      <c r="H739" s="11"/>
      <c r="O739" s="12"/>
      <c r="P739" s="2"/>
    </row>
    <row r="740" spans="2:16" x14ac:dyDescent="0.2">
      <c r="B740" s="2"/>
      <c r="D740" s="2"/>
      <c r="E740" s="2"/>
      <c r="G740" s="2"/>
      <c r="H740" s="11"/>
      <c r="O740" s="12"/>
      <c r="P740" s="2"/>
    </row>
    <row r="741" spans="2:16" x14ac:dyDescent="0.2">
      <c r="B741" s="2"/>
      <c r="D741" s="2"/>
      <c r="E741" s="2"/>
      <c r="G741" s="2"/>
      <c r="H741" s="11"/>
      <c r="O741" s="12"/>
      <c r="P741" s="2"/>
    </row>
    <row r="742" spans="2:16" x14ac:dyDescent="0.2">
      <c r="B742" s="2"/>
      <c r="D742" s="2"/>
      <c r="E742" s="2"/>
      <c r="G742" s="2"/>
      <c r="H742" s="11"/>
      <c r="O742" s="12"/>
      <c r="P742" s="2"/>
    </row>
    <row r="743" spans="2:16" x14ac:dyDescent="0.2">
      <c r="B743" s="2"/>
      <c r="D743" s="2"/>
      <c r="E743" s="2"/>
      <c r="G743" s="2"/>
      <c r="H743" s="11"/>
      <c r="O743" s="12"/>
      <c r="P743" s="2"/>
    </row>
    <row r="744" spans="2:16" x14ac:dyDescent="0.2">
      <c r="B744" s="2"/>
      <c r="D744" s="2"/>
      <c r="E744" s="2"/>
      <c r="G744" s="2"/>
      <c r="H744" s="11"/>
      <c r="O744" s="12"/>
      <c r="P744" s="2"/>
    </row>
    <row r="745" spans="2:16" x14ac:dyDescent="0.2">
      <c r="B745" s="2"/>
      <c r="D745" s="2"/>
      <c r="E745" s="2"/>
      <c r="G745" s="2"/>
      <c r="H745" s="11"/>
      <c r="O745" s="12"/>
      <c r="P745" s="2"/>
    </row>
    <row r="746" spans="2:16" x14ac:dyDescent="0.2">
      <c r="B746" s="2"/>
      <c r="D746" s="2"/>
      <c r="E746" s="2"/>
      <c r="G746" s="2"/>
      <c r="H746" s="11"/>
      <c r="O746" s="12"/>
      <c r="P746" s="2"/>
    </row>
    <row r="747" spans="2:16" x14ac:dyDescent="0.2">
      <c r="B747" s="2"/>
      <c r="D747" s="2"/>
      <c r="E747" s="2"/>
      <c r="G747" s="2"/>
      <c r="H747" s="11"/>
      <c r="O747" s="12"/>
      <c r="P747" s="2"/>
    </row>
    <row r="748" spans="2:16" x14ac:dyDescent="0.2">
      <c r="B748" s="2"/>
      <c r="D748" s="2"/>
      <c r="E748" s="2"/>
      <c r="G748" s="2"/>
      <c r="H748" s="11"/>
      <c r="O748" s="12"/>
      <c r="P748" s="2"/>
    </row>
  </sheetData>
  <phoneticPr fontId="2" type="noConversion"/>
  <pageMargins left="0.75" right="0.75" top="1" bottom="1" header="0.5" footer="0.5"/>
  <pageSetup scale="80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S203"/>
  <sheetViews>
    <sheetView topLeftCell="A181" zoomScale="110" zoomScaleNormal="110" workbookViewId="0">
      <selection activeCell="R199" sqref="R199"/>
    </sheetView>
  </sheetViews>
  <sheetFormatPr defaultRowHeight="12.75" x14ac:dyDescent="0.2"/>
  <cols>
    <col min="1" max="1" width="3.5703125" style="2" customWidth="1"/>
    <col min="2" max="2" width="11.7109375" style="87" customWidth="1"/>
    <col min="3" max="3" width="9.140625" style="2" customWidth="1"/>
    <col min="4" max="4" width="6.85546875" style="3" customWidth="1"/>
    <col min="5" max="5" width="10.140625" style="3" customWidth="1"/>
    <col min="6" max="6" width="9" style="2" customWidth="1"/>
    <col min="7" max="7" width="19.5703125" style="3" customWidth="1"/>
    <col min="8" max="8" width="3.42578125" style="2" customWidth="1"/>
    <col min="9" max="9" width="6.5703125" style="2" customWidth="1"/>
    <col min="10" max="10" width="9.28515625" style="2" customWidth="1"/>
    <col min="11" max="11" width="8.28515625" style="2" customWidth="1"/>
    <col min="12" max="12" width="7" style="2" customWidth="1"/>
    <col min="13" max="13" width="8.140625" style="2" customWidth="1"/>
    <col min="14" max="14" width="7.7109375" style="2" customWidth="1"/>
    <col min="15" max="15" width="7.85546875" style="2" customWidth="1"/>
    <col min="16" max="16" width="17.28515625" style="2" customWidth="1"/>
    <col min="17" max="16384" width="9.140625" style="2"/>
  </cols>
  <sheetData>
    <row r="1" spans="1:19" s="81" customFormat="1" ht="21" customHeight="1" x14ac:dyDescent="0.25">
      <c r="B1" s="91"/>
      <c r="C1" s="125" t="s">
        <v>65</v>
      </c>
      <c r="D1" s="339"/>
      <c r="E1" s="340"/>
      <c r="F1" s="126"/>
      <c r="P1" s="107"/>
    </row>
    <row r="2" spans="1:19" s="81" customFormat="1" ht="15" x14ac:dyDescent="0.25">
      <c r="B2" s="91"/>
      <c r="C2" s="125" t="s">
        <v>1</v>
      </c>
      <c r="D2" s="339"/>
      <c r="E2" s="340"/>
      <c r="F2" s="126"/>
      <c r="P2" s="107"/>
    </row>
    <row r="3" spans="1:19" s="81" customFormat="1" ht="15" x14ac:dyDescent="0.25">
      <c r="A3" s="82"/>
      <c r="B3" s="92"/>
      <c r="C3" s="125" t="s">
        <v>82</v>
      </c>
      <c r="D3" s="340"/>
      <c r="E3" s="339"/>
      <c r="F3" s="126"/>
      <c r="P3" s="107"/>
    </row>
    <row r="4" spans="1:19" s="81" customFormat="1" ht="20.25" customHeight="1" x14ac:dyDescent="0.2">
      <c r="B4" s="91"/>
      <c r="C4" s="176"/>
      <c r="D4" s="107"/>
      <c r="E4" s="107"/>
      <c r="G4" s="107"/>
      <c r="P4" s="107"/>
    </row>
    <row r="5" spans="1:19" s="6" customFormat="1" ht="16.5" thickBot="1" x14ac:dyDescent="0.3">
      <c r="A5" s="33" t="s">
        <v>92</v>
      </c>
      <c r="B5" s="100"/>
      <c r="C5" s="33"/>
      <c r="D5" s="94"/>
      <c r="E5" s="94"/>
      <c r="F5" s="33"/>
      <c r="G5" s="94"/>
      <c r="H5" s="33"/>
      <c r="I5" s="33"/>
      <c r="J5" s="33"/>
      <c r="K5" s="33"/>
      <c r="L5" s="7"/>
      <c r="M5" s="7"/>
      <c r="N5" s="7"/>
      <c r="O5" s="7"/>
      <c r="P5" s="7"/>
      <c r="Q5" s="7"/>
      <c r="R5" s="7"/>
      <c r="S5" s="7"/>
    </row>
    <row r="6" spans="1:19" s="6" customFormat="1" ht="13.5" thickBot="1" x14ac:dyDescent="0.25">
      <c r="A6" s="240" t="s">
        <v>2</v>
      </c>
      <c r="B6" s="207" t="s">
        <v>49</v>
      </c>
      <c r="C6" s="224" t="s">
        <v>48</v>
      </c>
      <c r="D6" s="209" t="s">
        <v>0</v>
      </c>
      <c r="E6" s="210" t="s">
        <v>3</v>
      </c>
      <c r="F6" s="211" t="s">
        <v>50</v>
      </c>
      <c r="G6" s="241" t="s">
        <v>4</v>
      </c>
      <c r="H6" s="242" t="s">
        <v>28</v>
      </c>
      <c r="I6" s="243" t="s">
        <v>5</v>
      </c>
      <c r="J6" s="244" t="s">
        <v>6</v>
      </c>
      <c r="K6" s="245" t="s">
        <v>7</v>
      </c>
      <c r="L6" s="246" t="s">
        <v>8</v>
      </c>
      <c r="M6" s="244" t="s">
        <v>9</v>
      </c>
      <c r="N6" s="247" t="s">
        <v>10</v>
      </c>
      <c r="O6" s="244" t="s">
        <v>11</v>
      </c>
      <c r="P6" s="244" t="s">
        <v>12</v>
      </c>
    </row>
    <row r="7" spans="1:19" s="6" customFormat="1" x14ac:dyDescent="0.2">
      <c r="A7" s="16">
        <v>1</v>
      </c>
      <c r="B7" s="269"/>
      <c r="C7" s="32"/>
      <c r="D7" s="38"/>
      <c r="E7" s="77"/>
      <c r="F7" s="35" t="s">
        <v>128</v>
      </c>
      <c r="G7" s="74" t="s">
        <v>93</v>
      </c>
      <c r="H7" s="45">
        <v>10</v>
      </c>
      <c r="I7" s="37">
        <v>11110</v>
      </c>
      <c r="J7" s="220">
        <f t="shared" ref="J7:J16" si="0">SUM(K7+L7+M7+N7+O7)</f>
        <v>10653.76</v>
      </c>
      <c r="K7" s="272">
        <v>10653.76</v>
      </c>
      <c r="L7" s="305"/>
      <c r="M7" s="185"/>
      <c r="N7" s="186"/>
      <c r="O7" s="186"/>
      <c r="P7" s="106"/>
      <c r="R7" s="441"/>
    </row>
    <row r="8" spans="1:19" s="6" customFormat="1" x14ac:dyDescent="0.2">
      <c r="A8" s="16">
        <v>2</v>
      </c>
      <c r="B8" s="266" t="s">
        <v>224</v>
      </c>
      <c r="C8" s="330" t="s">
        <v>225</v>
      </c>
      <c r="D8" s="78">
        <v>15497</v>
      </c>
      <c r="E8" s="73">
        <v>63185015</v>
      </c>
      <c r="F8" s="35" t="s">
        <v>199</v>
      </c>
      <c r="G8" s="74" t="s">
        <v>226</v>
      </c>
      <c r="H8" s="45">
        <v>10</v>
      </c>
      <c r="I8" s="48">
        <v>13142</v>
      </c>
      <c r="J8" s="220">
        <f t="shared" si="0"/>
        <v>194.4</v>
      </c>
      <c r="K8" s="316"/>
      <c r="L8" s="239"/>
      <c r="M8" s="185">
        <v>194.4</v>
      </c>
      <c r="N8" s="186"/>
      <c r="O8" s="186"/>
      <c r="P8" s="409" t="s">
        <v>227</v>
      </c>
    </row>
    <row r="9" spans="1:19" s="6" customFormat="1" x14ac:dyDescent="0.2">
      <c r="A9" s="16">
        <v>3</v>
      </c>
      <c r="B9" s="266" t="s">
        <v>224</v>
      </c>
      <c r="C9" s="330" t="s">
        <v>225</v>
      </c>
      <c r="D9" s="78">
        <v>15497</v>
      </c>
      <c r="E9" s="73">
        <v>63185015</v>
      </c>
      <c r="F9" s="35" t="s">
        <v>199</v>
      </c>
      <c r="G9" s="74" t="s">
        <v>228</v>
      </c>
      <c r="H9" s="45">
        <v>10</v>
      </c>
      <c r="I9" s="48">
        <v>13143</v>
      </c>
      <c r="J9" s="220">
        <f t="shared" si="0"/>
        <v>336.96</v>
      </c>
      <c r="K9" s="316"/>
      <c r="L9" s="239"/>
      <c r="M9" s="185">
        <v>336.96</v>
      </c>
      <c r="N9" s="186"/>
      <c r="O9" s="186"/>
      <c r="P9" s="409" t="s">
        <v>227</v>
      </c>
    </row>
    <row r="10" spans="1:19" s="6" customFormat="1" x14ac:dyDescent="0.2">
      <c r="A10" s="16">
        <v>4</v>
      </c>
      <c r="B10" s="266" t="s">
        <v>224</v>
      </c>
      <c r="C10" s="330" t="s">
        <v>225</v>
      </c>
      <c r="D10" s="78">
        <v>15736</v>
      </c>
      <c r="E10" s="73">
        <v>63185015</v>
      </c>
      <c r="F10" s="35" t="s">
        <v>199</v>
      </c>
      <c r="G10" s="74" t="s">
        <v>226</v>
      </c>
      <c r="H10" s="45">
        <v>10</v>
      </c>
      <c r="I10" s="48">
        <v>13142</v>
      </c>
      <c r="J10" s="220">
        <f t="shared" si="0"/>
        <v>194.4</v>
      </c>
      <c r="K10" s="316"/>
      <c r="L10" s="239"/>
      <c r="M10" s="185">
        <v>194.4</v>
      </c>
      <c r="N10" s="182"/>
      <c r="O10" s="182"/>
      <c r="P10" s="106" t="s">
        <v>229</v>
      </c>
    </row>
    <row r="11" spans="1:19" s="6" customFormat="1" x14ac:dyDescent="0.2">
      <c r="A11" s="16">
        <v>5</v>
      </c>
      <c r="B11" s="266" t="s">
        <v>224</v>
      </c>
      <c r="C11" s="330" t="s">
        <v>225</v>
      </c>
      <c r="D11" s="78">
        <v>15736</v>
      </c>
      <c r="E11" s="73">
        <v>63185015</v>
      </c>
      <c r="F11" s="35" t="s">
        <v>199</v>
      </c>
      <c r="G11" s="74" t="s">
        <v>228</v>
      </c>
      <c r="H11" s="45">
        <v>10</v>
      </c>
      <c r="I11" s="48">
        <v>13143</v>
      </c>
      <c r="J11" s="220">
        <f t="shared" si="0"/>
        <v>336.96</v>
      </c>
      <c r="K11" s="316"/>
      <c r="L11" s="239"/>
      <c r="M11" s="185">
        <v>336.96</v>
      </c>
      <c r="N11" s="182"/>
      <c r="O11" s="182"/>
      <c r="P11" s="106" t="s">
        <v>229</v>
      </c>
    </row>
    <row r="12" spans="1:19" s="6" customFormat="1" x14ac:dyDescent="0.2">
      <c r="A12" s="16">
        <v>6</v>
      </c>
      <c r="B12" s="266" t="s">
        <v>224</v>
      </c>
      <c r="C12" s="330" t="s">
        <v>225</v>
      </c>
      <c r="D12" s="97">
        <v>15746</v>
      </c>
      <c r="E12" s="73">
        <v>63185015</v>
      </c>
      <c r="F12" s="35" t="s">
        <v>199</v>
      </c>
      <c r="G12" s="74" t="s">
        <v>226</v>
      </c>
      <c r="H12" s="45">
        <v>10</v>
      </c>
      <c r="I12" s="48">
        <v>13142</v>
      </c>
      <c r="J12" s="220">
        <f t="shared" si="0"/>
        <v>194.4</v>
      </c>
      <c r="K12" s="316"/>
      <c r="L12" s="239"/>
      <c r="M12" s="185">
        <v>194.4</v>
      </c>
      <c r="N12" s="182"/>
      <c r="O12" s="182"/>
      <c r="P12" s="106" t="s">
        <v>230</v>
      </c>
    </row>
    <row r="13" spans="1:19" s="6" customFormat="1" x14ac:dyDescent="0.2">
      <c r="A13" s="16">
        <v>7</v>
      </c>
      <c r="B13" s="266" t="s">
        <v>224</v>
      </c>
      <c r="C13" s="330" t="s">
        <v>225</v>
      </c>
      <c r="D13" s="97">
        <v>15746</v>
      </c>
      <c r="E13" s="73">
        <v>63185015</v>
      </c>
      <c r="F13" s="35" t="s">
        <v>199</v>
      </c>
      <c r="G13" s="74" t="s">
        <v>228</v>
      </c>
      <c r="H13" s="45">
        <v>10</v>
      </c>
      <c r="I13" s="48">
        <v>13143</v>
      </c>
      <c r="J13" s="220">
        <f t="shared" si="0"/>
        <v>336.96</v>
      </c>
      <c r="K13" s="316"/>
      <c r="L13" s="239"/>
      <c r="M13" s="185">
        <v>336.96</v>
      </c>
      <c r="N13" s="182"/>
      <c r="O13" s="182"/>
      <c r="P13" s="106" t="s">
        <v>230</v>
      </c>
    </row>
    <row r="14" spans="1:19" s="6" customFormat="1" x14ac:dyDescent="0.2">
      <c r="A14" s="16">
        <v>8</v>
      </c>
      <c r="B14" s="266" t="s">
        <v>256</v>
      </c>
      <c r="C14" s="330" t="s">
        <v>234</v>
      </c>
      <c r="D14" s="97">
        <v>17166</v>
      </c>
      <c r="E14" s="73">
        <v>63185015</v>
      </c>
      <c r="F14" s="35" t="s">
        <v>234</v>
      </c>
      <c r="G14" s="74" t="s">
        <v>257</v>
      </c>
      <c r="H14" s="45">
        <v>10</v>
      </c>
      <c r="I14" s="48">
        <v>13440</v>
      </c>
      <c r="J14" s="315">
        <f t="shared" si="0"/>
        <v>300</v>
      </c>
      <c r="K14" s="316"/>
      <c r="L14" s="239"/>
      <c r="M14" s="185">
        <v>300</v>
      </c>
      <c r="N14" s="182"/>
      <c r="O14" s="182"/>
      <c r="P14" s="106" t="s">
        <v>258</v>
      </c>
    </row>
    <row r="15" spans="1:19" s="6" customFormat="1" x14ac:dyDescent="0.2">
      <c r="A15" s="16">
        <v>9</v>
      </c>
      <c r="B15" s="266" t="s">
        <v>256</v>
      </c>
      <c r="C15" s="330" t="s">
        <v>234</v>
      </c>
      <c r="D15" s="97">
        <v>17175</v>
      </c>
      <c r="E15" s="73">
        <v>63185015</v>
      </c>
      <c r="F15" s="35" t="s">
        <v>234</v>
      </c>
      <c r="G15" s="74" t="s">
        <v>257</v>
      </c>
      <c r="H15" s="45">
        <v>10</v>
      </c>
      <c r="I15" s="48">
        <v>13440</v>
      </c>
      <c r="J15" s="315">
        <f t="shared" si="0"/>
        <v>300</v>
      </c>
      <c r="K15" s="316"/>
      <c r="L15" s="239"/>
      <c r="M15" s="185">
        <v>300</v>
      </c>
      <c r="N15" s="182"/>
      <c r="O15" s="182"/>
      <c r="P15" s="106" t="s">
        <v>259</v>
      </c>
    </row>
    <row r="16" spans="1:19" s="6" customFormat="1" x14ac:dyDescent="0.2">
      <c r="A16" s="16">
        <v>10</v>
      </c>
      <c r="B16" s="266" t="s">
        <v>256</v>
      </c>
      <c r="C16" s="330" t="s">
        <v>234</v>
      </c>
      <c r="D16" s="97">
        <v>17189</v>
      </c>
      <c r="E16" s="73">
        <v>63185015</v>
      </c>
      <c r="F16" s="35" t="s">
        <v>234</v>
      </c>
      <c r="G16" s="74" t="s">
        <v>257</v>
      </c>
      <c r="H16" s="45">
        <v>10</v>
      </c>
      <c r="I16" s="48">
        <v>13440</v>
      </c>
      <c r="J16" s="315">
        <f t="shared" si="0"/>
        <v>300</v>
      </c>
      <c r="K16" s="316"/>
      <c r="L16" s="239"/>
      <c r="M16" s="185">
        <v>300</v>
      </c>
      <c r="N16" s="182"/>
      <c r="O16" s="182"/>
      <c r="P16" s="106" t="s">
        <v>260</v>
      </c>
    </row>
    <row r="17" spans="1:16" s="6" customFormat="1" x14ac:dyDescent="0.2">
      <c r="A17" s="16">
        <v>11</v>
      </c>
      <c r="B17" s="266" t="s">
        <v>256</v>
      </c>
      <c r="C17" s="330" t="s">
        <v>234</v>
      </c>
      <c r="D17" s="97">
        <v>17200</v>
      </c>
      <c r="E17" s="73">
        <v>63185015</v>
      </c>
      <c r="F17" s="35" t="s">
        <v>234</v>
      </c>
      <c r="G17" s="74" t="s">
        <v>257</v>
      </c>
      <c r="H17" s="45">
        <v>10</v>
      </c>
      <c r="I17" s="48">
        <v>13440</v>
      </c>
      <c r="J17" s="315">
        <f t="shared" ref="J17:J24" si="1">SUM(K17+L17+M17+N17+O17)</f>
        <v>300</v>
      </c>
      <c r="K17" s="316"/>
      <c r="L17" s="182"/>
      <c r="M17" s="182">
        <v>300</v>
      </c>
      <c r="N17" s="182"/>
      <c r="O17" s="182"/>
      <c r="P17" s="106" t="s">
        <v>261</v>
      </c>
    </row>
    <row r="18" spans="1:16" s="6" customFormat="1" x14ac:dyDescent="0.2">
      <c r="A18" s="16">
        <v>12</v>
      </c>
      <c r="B18" s="266" t="s">
        <v>256</v>
      </c>
      <c r="C18" s="330" t="s">
        <v>234</v>
      </c>
      <c r="D18" s="97">
        <v>17208</v>
      </c>
      <c r="E18" s="73">
        <v>63185015</v>
      </c>
      <c r="F18" s="35" t="s">
        <v>234</v>
      </c>
      <c r="G18" s="74" t="s">
        <v>257</v>
      </c>
      <c r="H18" s="45">
        <v>10</v>
      </c>
      <c r="I18" s="48">
        <v>13440</v>
      </c>
      <c r="J18" s="315">
        <f t="shared" si="1"/>
        <v>300</v>
      </c>
      <c r="K18" s="316"/>
      <c r="L18" s="182"/>
      <c r="M18" s="182">
        <v>300</v>
      </c>
      <c r="N18" s="182"/>
      <c r="O18" s="182"/>
      <c r="P18" s="106" t="s">
        <v>137</v>
      </c>
    </row>
    <row r="19" spans="1:16" s="6" customFormat="1" x14ac:dyDescent="0.2">
      <c r="A19" s="16">
        <v>13</v>
      </c>
      <c r="B19" s="266" t="s">
        <v>263</v>
      </c>
      <c r="C19" s="330" t="s">
        <v>264</v>
      </c>
      <c r="D19" s="97">
        <v>17323</v>
      </c>
      <c r="E19" s="73">
        <v>63185015</v>
      </c>
      <c r="F19" s="35" t="s">
        <v>234</v>
      </c>
      <c r="G19" s="74" t="s">
        <v>257</v>
      </c>
      <c r="H19" s="45">
        <v>10</v>
      </c>
      <c r="I19" s="48">
        <v>13440</v>
      </c>
      <c r="J19" s="315">
        <f t="shared" si="1"/>
        <v>300</v>
      </c>
      <c r="K19" s="316"/>
      <c r="L19" s="182"/>
      <c r="M19" s="182">
        <v>300</v>
      </c>
      <c r="N19" s="182"/>
      <c r="O19" s="182"/>
      <c r="P19" s="106" t="s">
        <v>262</v>
      </c>
    </row>
    <row r="20" spans="1:16" s="6" customFormat="1" x14ac:dyDescent="0.2">
      <c r="A20" s="16">
        <v>14</v>
      </c>
      <c r="B20" s="266" t="s">
        <v>266</v>
      </c>
      <c r="C20" s="330" t="s">
        <v>157</v>
      </c>
      <c r="D20" s="97">
        <v>17384</v>
      </c>
      <c r="E20" s="73">
        <v>63185015</v>
      </c>
      <c r="F20" s="35" t="s">
        <v>234</v>
      </c>
      <c r="G20" s="74" t="s">
        <v>257</v>
      </c>
      <c r="H20" s="45">
        <v>10</v>
      </c>
      <c r="I20" s="48">
        <v>13440</v>
      </c>
      <c r="J20" s="315">
        <f t="shared" si="1"/>
        <v>100</v>
      </c>
      <c r="K20" s="316"/>
      <c r="L20" s="182"/>
      <c r="M20" s="182">
        <v>100</v>
      </c>
      <c r="N20" s="182"/>
      <c r="O20" s="182"/>
      <c r="P20" s="106" t="s">
        <v>265</v>
      </c>
    </row>
    <row r="21" spans="1:16" s="6" customFormat="1" x14ac:dyDescent="0.2">
      <c r="A21" s="16">
        <v>15</v>
      </c>
      <c r="B21" s="266" t="s">
        <v>268</v>
      </c>
      <c r="C21" s="330" t="s">
        <v>269</v>
      </c>
      <c r="D21" s="97">
        <v>17535</v>
      </c>
      <c r="E21" s="73">
        <v>63185015</v>
      </c>
      <c r="F21" s="35" t="s">
        <v>234</v>
      </c>
      <c r="G21" s="74" t="s">
        <v>257</v>
      </c>
      <c r="H21" s="45">
        <v>10</v>
      </c>
      <c r="I21" s="48">
        <v>13440</v>
      </c>
      <c r="J21" s="315">
        <f t="shared" ref="J21" si="2">SUM(K21+L21+M21+N21+O21)</f>
        <v>180</v>
      </c>
      <c r="K21" s="316"/>
      <c r="L21" s="182"/>
      <c r="M21" s="182">
        <v>180</v>
      </c>
      <c r="N21" s="182"/>
      <c r="O21" s="182"/>
      <c r="P21" s="106" t="s">
        <v>265</v>
      </c>
    </row>
    <row r="22" spans="1:16" s="6" customFormat="1" x14ac:dyDescent="0.2">
      <c r="A22" s="16">
        <v>16</v>
      </c>
      <c r="B22" s="266" t="s">
        <v>530</v>
      </c>
      <c r="C22" s="350" t="s">
        <v>531</v>
      </c>
      <c r="D22" s="97">
        <v>36147</v>
      </c>
      <c r="E22" s="73">
        <v>63185015</v>
      </c>
      <c r="F22" s="35" t="s">
        <v>493</v>
      </c>
      <c r="G22" s="74" t="s">
        <v>180</v>
      </c>
      <c r="H22" s="45">
        <v>10</v>
      </c>
      <c r="I22" s="48">
        <v>13460</v>
      </c>
      <c r="J22" s="315">
        <f t="shared" si="1"/>
        <v>320</v>
      </c>
      <c r="K22" s="316"/>
      <c r="L22" s="182"/>
      <c r="M22" s="182">
        <v>320</v>
      </c>
      <c r="N22" s="182"/>
      <c r="O22" s="182"/>
      <c r="P22" s="106" t="s">
        <v>532</v>
      </c>
    </row>
    <row r="23" spans="1:16" s="6" customFormat="1" x14ac:dyDescent="0.2">
      <c r="A23" s="16">
        <v>17</v>
      </c>
      <c r="B23" s="403"/>
      <c r="C23" s="68"/>
      <c r="D23" s="97"/>
      <c r="E23" s="73"/>
      <c r="F23" s="35" t="s">
        <v>735</v>
      </c>
      <c r="G23" s="74" t="s">
        <v>94</v>
      </c>
      <c r="H23" s="45">
        <v>10</v>
      </c>
      <c r="I23" s="37">
        <v>11110</v>
      </c>
      <c r="J23" s="315">
        <f t="shared" si="1"/>
        <v>10527.09</v>
      </c>
      <c r="K23" s="316">
        <v>10527.09</v>
      </c>
      <c r="L23" s="182"/>
      <c r="M23" s="182"/>
      <c r="N23" s="182"/>
      <c r="O23" s="182"/>
      <c r="P23" s="106"/>
    </row>
    <row r="24" spans="1:16" s="6" customFormat="1" x14ac:dyDescent="0.2">
      <c r="A24" s="16">
        <v>18</v>
      </c>
      <c r="B24" s="403" t="s">
        <v>1316</v>
      </c>
      <c r="C24" s="68" t="s">
        <v>188</v>
      </c>
      <c r="D24" s="97">
        <v>48084</v>
      </c>
      <c r="E24" s="73">
        <v>63185015</v>
      </c>
      <c r="F24" s="35" t="s">
        <v>780</v>
      </c>
      <c r="G24" s="74" t="s">
        <v>1019</v>
      </c>
      <c r="H24" s="45">
        <v>10</v>
      </c>
      <c r="I24" s="48">
        <v>22200</v>
      </c>
      <c r="J24" s="315">
        <f t="shared" si="1"/>
        <v>400</v>
      </c>
      <c r="K24" s="316"/>
      <c r="L24" s="182"/>
      <c r="M24" s="182"/>
      <c r="N24" s="182">
        <v>400</v>
      </c>
      <c r="O24" s="182"/>
      <c r="P24" s="106" t="s">
        <v>1020</v>
      </c>
    </row>
    <row r="25" spans="1:16" s="6" customFormat="1" x14ac:dyDescent="0.2">
      <c r="A25" s="16">
        <v>19</v>
      </c>
      <c r="B25" s="403" t="s">
        <v>1339</v>
      </c>
      <c r="C25" s="68" t="s">
        <v>188</v>
      </c>
      <c r="D25" s="97">
        <v>48085</v>
      </c>
      <c r="E25" s="73">
        <v>63185015</v>
      </c>
      <c r="F25" s="35" t="s">
        <v>780</v>
      </c>
      <c r="G25" s="74" t="s">
        <v>1019</v>
      </c>
      <c r="H25" s="45">
        <v>10</v>
      </c>
      <c r="I25" s="48">
        <v>22200</v>
      </c>
      <c r="J25" s="315">
        <f t="shared" ref="J25:J88" si="3">SUM(K25+L25+M25+N25+O25)</f>
        <v>400</v>
      </c>
      <c r="K25" s="316"/>
      <c r="L25" s="182"/>
      <c r="M25" s="182"/>
      <c r="N25" s="182">
        <v>400</v>
      </c>
      <c r="O25" s="182"/>
      <c r="P25" s="106" t="s">
        <v>1021</v>
      </c>
    </row>
    <row r="26" spans="1:16" s="6" customFormat="1" x14ac:dyDescent="0.2">
      <c r="A26" s="16">
        <v>20</v>
      </c>
      <c r="B26" s="403" t="s">
        <v>1475</v>
      </c>
      <c r="C26" s="68" t="s">
        <v>188</v>
      </c>
      <c r="D26" s="97">
        <v>48086</v>
      </c>
      <c r="E26" s="73">
        <v>63185015</v>
      </c>
      <c r="F26" s="35" t="s">
        <v>780</v>
      </c>
      <c r="G26" s="74" t="s">
        <v>1019</v>
      </c>
      <c r="H26" s="45">
        <v>10</v>
      </c>
      <c r="I26" s="48">
        <v>22200</v>
      </c>
      <c r="J26" s="315">
        <f t="shared" si="3"/>
        <v>400</v>
      </c>
      <c r="K26" s="316"/>
      <c r="L26" s="182"/>
      <c r="M26" s="182"/>
      <c r="N26" s="182">
        <v>400</v>
      </c>
      <c r="O26" s="182"/>
      <c r="P26" s="106" t="s">
        <v>1022</v>
      </c>
    </row>
    <row r="27" spans="1:16" s="6" customFormat="1" x14ac:dyDescent="0.2">
      <c r="A27" s="16">
        <v>21</v>
      </c>
      <c r="B27" s="403" t="s">
        <v>1474</v>
      </c>
      <c r="C27" s="68" t="s">
        <v>188</v>
      </c>
      <c r="D27" s="97">
        <v>48087</v>
      </c>
      <c r="E27" s="73">
        <v>63185015</v>
      </c>
      <c r="F27" s="35" t="s">
        <v>780</v>
      </c>
      <c r="G27" s="74" t="s">
        <v>1019</v>
      </c>
      <c r="H27" s="45">
        <v>10</v>
      </c>
      <c r="I27" s="48">
        <v>22200</v>
      </c>
      <c r="J27" s="315">
        <f t="shared" si="3"/>
        <v>400</v>
      </c>
      <c r="K27" s="316"/>
      <c r="L27" s="182"/>
      <c r="M27" s="182"/>
      <c r="N27" s="182">
        <v>400</v>
      </c>
      <c r="O27" s="182"/>
      <c r="P27" s="106" t="s">
        <v>1023</v>
      </c>
    </row>
    <row r="28" spans="1:16" s="6" customFormat="1" x14ac:dyDescent="0.2">
      <c r="A28" s="16">
        <v>22</v>
      </c>
      <c r="B28" s="403" t="s">
        <v>1472</v>
      </c>
      <c r="C28" s="68" t="s">
        <v>188</v>
      </c>
      <c r="D28" s="97">
        <v>48088</v>
      </c>
      <c r="E28" s="73">
        <v>63185015</v>
      </c>
      <c r="F28" s="35" t="s">
        <v>780</v>
      </c>
      <c r="G28" s="74" t="s">
        <v>1019</v>
      </c>
      <c r="H28" s="45">
        <v>10</v>
      </c>
      <c r="I28" s="48">
        <v>22200</v>
      </c>
      <c r="J28" s="315">
        <f t="shared" si="3"/>
        <v>400</v>
      </c>
      <c r="K28" s="316"/>
      <c r="L28" s="182"/>
      <c r="M28" s="182"/>
      <c r="N28" s="182">
        <v>400</v>
      </c>
      <c r="O28" s="182"/>
      <c r="P28" s="106" t="s">
        <v>1024</v>
      </c>
    </row>
    <row r="29" spans="1:16" s="6" customFormat="1" x14ac:dyDescent="0.2">
      <c r="A29" s="16">
        <v>23</v>
      </c>
      <c r="B29" s="403" t="s">
        <v>1442</v>
      </c>
      <c r="C29" s="68" t="s">
        <v>188</v>
      </c>
      <c r="D29" s="97">
        <v>48089</v>
      </c>
      <c r="E29" s="73">
        <v>63185015</v>
      </c>
      <c r="F29" s="35" t="s">
        <v>780</v>
      </c>
      <c r="G29" s="74" t="s">
        <v>1019</v>
      </c>
      <c r="H29" s="45">
        <v>10</v>
      </c>
      <c r="I29" s="48">
        <v>22200</v>
      </c>
      <c r="J29" s="315">
        <f t="shared" si="3"/>
        <v>400</v>
      </c>
      <c r="K29" s="316"/>
      <c r="L29" s="182"/>
      <c r="M29" s="182"/>
      <c r="N29" s="182">
        <v>400</v>
      </c>
      <c r="O29" s="182"/>
      <c r="P29" s="106" t="s">
        <v>1025</v>
      </c>
    </row>
    <row r="30" spans="1:16" s="6" customFormat="1" x14ac:dyDescent="0.2">
      <c r="A30" s="16">
        <v>24</v>
      </c>
      <c r="B30" s="403" t="s">
        <v>1464</v>
      </c>
      <c r="C30" s="68" t="s">
        <v>188</v>
      </c>
      <c r="D30" s="97">
        <v>48090</v>
      </c>
      <c r="E30" s="73">
        <v>63185015</v>
      </c>
      <c r="F30" s="35" t="s">
        <v>780</v>
      </c>
      <c r="G30" s="74" t="s">
        <v>1019</v>
      </c>
      <c r="H30" s="45">
        <v>10</v>
      </c>
      <c r="I30" s="48">
        <v>22200</v>
      </c>
      <c r="J30" s="315">
        <f t="shared" si="3"/>
        <v>400</v>
      </c>
      <c r="K30" s="316"/>
      <c r="L30" s="182"/>
      <c r="M30" s="182"/>
      <c r="N30" s="182">
        <v>400</v>
      </c>
      <c r="O30" s="182"/>
      <c r="P30" s="106" t="s">
        <v>1026</v>
      </c>
    </row>
    <row r="31" spans="1:16" s="6" customFormat="1" x14ac:dyDescent="0.2">
      <c r="A31" s="16">
        <v>25</v>
      </c>
      <c r="B31" s="403" t="s">
        <v>1463</v>
      </c>
      <c r="C31" s="68" t="s">
        <v>188</v>
      </c>
      <c r="D31" s="97">
        <v>48091</v>
      </c>
      <c r="E31" s="73">
        <v>63185015</v>
      </c>
      <c r="F31" s="35" t="s">
        <v>780</v>
      </c>
      <c r="G31" s="74" t="s">
        <v>1019</v>
      </c>
      <c r="H31" s="45">
        <v>10</v>
      </c>
      <c r="I31" s="48">
        <v>22200</v>
      </c>
      <c r="J31" s="315">
        <f t="shared" si="3"/>
        <v>400</v>
      </c>
      <c r="K31" s="316"/>
      <c r="L31" s="182"/>
      <c r="M31" s="182"/>
      <c r="N31" s="182">
        <v>400</v>
      </c>
      <c r="O31" s="182"/>
      <c r="P31" s="106" t="s">
        <v>1027</v>
      </c>
    </row>
    <row r="32" spans="1:16" s="6" customFormat="1" x14ac:dyDescent="0.2">
      <c r="A32" s="16">
        <v>26</v>
      </c>
      <c r="B32" s="403" t="s">
        <v>1410</v>
      </c>
      <c r="C32" s="68" t="s">
        <v>188</v>
      </c>
      <c r="D32" s="97">
        <v>48092</v>
      </c>
      <c r="E32" s="73">
        <v>63185015</v>
      </c>
      <c r="F32" s="35" t="s">
        <v>780</v>
      </c>
      <c r="G32" s="74" t="s">
        <v>1019</v>
      </c>
      <c r="H32" s="45">
        <v>10</v>
      </c>
      <c r="I32" s="48">
        <v>22200</v>
      </c>
      <c r="J32" s="315">
        <f t="shared" si="3"/>
        <v>400</v>
      </c>
      <c r="K32" s="316"/>
      <c r="L32" s="182"/>
      <c r="M32" s="182"/>
      <c r="N32" s="182">
        <v>400</v>
      </c>
      <c r="O32" s="182"/>
      <c r="P32" s="106" t="s">
        <v>1028</v>
      </c>
    </row>
    <row r="33" spans="1:16" s="6" customFormat="1" x14ac:dyDescent="0.2">
      <c r="A33" s="16">
        <v>27</v>
      </c>
      <c r="B33" s="403" t="s">
        <v>1408</v>
      </c>
      <c r="C33" s="68" t="s">
        <v>188</v>
      </c>
      <c r="D33" s="97">
        <v>48093</v>
      </c>
      <c r="E33" s="73">
        <v>63185015</v>
      </c>
      <c r="F33" s="35" t="s">
        <v>780</v>
      </c>
      <c r="G33" s="74" t="s">
        <v>1019</v>
      </c>
      <c r="H33" s="45">
        <v>10</v>
      </c>
      <c r="I33" s="48">
        <v>22200</v>
      </c>
      <c r="J33" s="315">
        <f t="shared" si="3"/>
        <v>400</v>
      </c>
      <c r="K33" s="316"/>
      <c r="L33" s="182"/>
      <c r="M33" s="182"/>
      <c r="N33" s="182">
        <v>400</v>
      </c>
      <c r="O33" s="182"/>
      <c r="P33" s="106" t="s">
        <v>1029</v>
      </c>
    </row>
    <row r="34" spans="1:16" s="6" customFormat="1" x14ac:dyDescent="0.2">
      <c r="A34" s="16">
        <v>28</v>
      </c>
      <c r="B34" s="403" t="s">
        <v>1407</v>
      </c>
      <c r="C34" s="68" t="s">
        <v>188</v>
      </c>
      <c r="D34" s="97">
        <v>48094</v>
      </c>
      <c r="E34" s="73">
        <v>63185015</v>
      </c>
      <c r="F34" s="35" t="s">
        <v>780</v>
      </c>
      <c r="G34" s="74" t="s">
        <v>1019</v>
      </c>
      <c r="H34" s="45">
        <v>10</v>
      </c>
      <c r="I34" s="48">
        <v>22200</v>
      </c>
      <c r="J34" s="315">
        <f t="shared" si="3"/>
        <v>400</v>
      </c>
      <c r="K34" s="316"/>
      <c r="L34" s="182"/>
      <c r="M34" s="182"/>
      <c r="N34" s="182">
        <v>400</v>
      </c>
      <c r="O34" s="182"/>
      <c r="P34" s="106" t="s">
        <v>1030</v>
      </c>
    </row>
    <row r="35" spans="1:16" s="6" customFormat="1" x14ac:dyDescent="0.2">
      <c r="A35" s="16">
        <v>29</v>
      </c>
      <c r="B35" s="403" t="s">
        <v>1446</v>
      </c>
      <c r="C35" s="68" t="s">
        <v>188</v>
      </c>
      <c r="D35" s="97">
        <v>48095</v>
      </c>
      <c r="E35" s="73">
        <v>63185015</v>
      </c>
      <c r="F35" s="35" t="s">
        <v>780</v>
      </c>
      <c r="G35" s="74" t="s">
        <v>1019</v>
      </c>
      <c r="H35" s="45">
        <v>10</v>
      </c>
      <c r="I35" s="48">
        <v>22200</v>
      </c>
      <c r="J35" s="315">
        <f t="shared" si="3"/>
        <v>400</v>
      </c>
      <c r="K35" s="316"/>
      <c r="L35" s="182"/>
      <c r="M35" s="182"/>
      <c r="N35" s="182">
        <v>400</v>
      </c>
      <c r="O35" s="182"/>
      <c r="P35" s="106" t="s">
        <v>1031</v>
      </c>
    </row>
    <row r="36" spans="1:16" s="6" customFormat="1" x14ac:dyDescent="0.2">
      <c r="A36" s="16">
        <v>30</v>
      </c>
      <c r="B36" s="403" t="s">
        <v>1380</v>
      </c>
      <c r="C36" s="68" t="s">
        <v>188</v>
      </c>
      <c r="D36" s="97">
        <v>48097</v>
      </c>
      <c r="E36" s="73">
        <v>63185015</v>
      </c>
      <c r="F36" s="35" t="s">
        <v>780</v>
      </c>
      <c r="G36" s="74" t="s">
        <v>1019</v>
      </c>
      <c r="H36" s="45">
        <v>10</v>
      </c>
      <c r="I36" s="48">
        <v>22200</v>
      </c>
      <c r="J36" s="315">
        <f t="shared" si="3"/>
        <v>400</v>
      </c>
      <c r="K36" s="316"/>
      <c r="L36" s="182"/>
      <c r="M36" s="182"/>
      <c r="N36" s="182">
        <v>400</v>
      </c>
      <c r="O36" s="182"/>
      <c r="P36" s="106" t="s">
        <v>1032</v>
      </c>
    </row>
    <row r="37" spans="1:16" s="6" customFormat="1" x14ac:dyDescent="0.2">
      <c r="A37" s="16">
        <v>31</v>
      </c>
      <c r="B37" s="403" t="s">
        <v>1423</v>
      </c>
      <c r="C37" s="68" t="s">
        <v>188</v>
      </c>
      <c r="D37" s="97">
        <v>48099</v>
      </c>
      <c r="E37" s="73">
        <v>63185015</v>
      </c>
      <c r="F37" s="35" t="s">
        <v>780</v>
      </c>
      <c r="G37" s="74" t="s">
        <v>1019</v>
      </c>
      <c r="H37" s="45">
        <v>10</v>
      </c>
      <c r="I37" s="48">
        <v>22200</v>
      </c>
      <c r="J37" s="315">
        <f t="shared" si="3"/>
        <v>400</v>
      </c>
      <c r="K37" s="316"/>
      <c r="L37" s="182"/>
      <c r="M37" s="182"/>
      <c r="N37" s="182">
        <v>400</v>
      </c>
      <c r="O37" s="182"/>
      <c r="P37" s="106" t="s">
        <v>1033</v>
      </c>
    </row>
    <row r="38" spans="1:16" s="6" customFormat="1" x14ac:dyDescent="0.2">
      <c r="A38" s="16">
        <v>32</v>
      </c>
      <c r="B38" s="403" t="s">
        <v>1421</v>
      </c>
      <c r="C38" s="68" t="s">
        <v>188</v>
      </c>
      <c r="D38" s="97">
        <v>48100</v>
      </c>
      <c r="E38" s="73">
        <v>63185015</v>
      </c>
      <c r="F38" s="35" t="s">
        <v>780</v>
      </c>
      <c r="G38" s="74" t="s">
        <v>1019</v>
      </c>
      <c r="H38" s="45">
        <v>10</v>
      </c>
      <c r="I38" s="48">
        <v>22200</v>
      </c>
      <c r="J38" s="315">
        <f t="shared" si="3"/>
        <v>400</v>
      </c>
      <c r="K38" s="316"/>
      <c r="L38" s="182"/>
      <c r="M38" s="182"/>
      <c r="N38" s="182">
        <v>400</v>
      </c>
      <c r="O38" s="182"/>
      <c r="P38" s="106" t="s">
        <v>1034</v>
      </c>
    </row>
    <row r="39" spans="1:16" s="6" customFormat="1" x14ac:dyDescent="0.2">
      <c r="A39" s="16">
        <v>33</v>
      </c>
      <c r="B39" s="403" t="s">
        <v>1417</v>
      </c>
      <c r="C39" s="68" t="s">
        <v>188</v>
      </c>
      <c r="D39" s="97">
        <v>48102</v>
      </c>
      <c r="E39" s="73">
        <v>63185015</v>
      </c>
      <c r="F39" s="35" t="s">
        <v>780</v>
      </c>
      <c r="G39" s="74" t="s">
        <v>1019</v>
      </c>
      <c r="H39" s="45">
        <v>10</v>
      </c>
      <c r="I39" s="48">
        <v>22200</v>
      </c>
      <c r="J39" s="315">
        <f t="shared" si="3"/>
        <v>400</v>
      </c>
      <c r="K39" s="316"/>
      <c r="L39" s="182"/>
      <c r="M39" s="182"/>
      <c r="N39" s="182">
        <v>400</v>
      </c>
      <c r="O39" s="182"/>
      <c r="P39" s="106" t="s">
        <v>1035</v>
      </c>
    </row>
    <row r="40" spans="1:16" s="6" customFormat="1" x14ac:dyDescent="0.2">
      <c r="A40" s="16">
        <v>34</v>
      </c>
      <c r="B40" s="500" t="s">
        <v>1487</v>
      </c>
      <c r="C40" s="471" t="s">
        <v>188</v>
      </c>
      <c r="D40" s="73">
        <v>48103</v>
      </c>
      <c r="E40" s="73">
        <v>63185015</v>
      </c>
      <c r="F40" s="35" t="s">
        <v>780</v>
      </c>
      <c r="G40" s="74" t="s">
        <v>1019</v>
      </c>
      <c r="H40" s="45">
        <v>10</v>
      </c>
      <c r="I40" s="48">
        <v>22200</v>
      </c>
      <c r="J40" s="315">
        <f t="shared" si="3"/>
        <v>400</v>
      </c>
      <c r="K40" s="316"/>
      <c r="L40" s="182"/>
      <c r="M40" s="182"/>
      <c r="N40" s="182">
        <v>400</v>
      </c>
      <c r="O40" s="182"/>
      <c r="P40" s="106" t="s">
        <v>1036</v>
      </c>
    </row>
    <row r="41" spans="1:16" s="6" customFormat="1" x14ac:dyDescent="0.2">
      <c r="A41" s="16">
        <v>35</v>
      </c>
      <c r="B41" s="403" t="s">
        <v>1415</v>
      </c>
      <c r="C41" s="68" t="s">
        <v>188</v>
      </c>
      <c r="D41" s="97">
        <v>48104</v>
      </c>
      <c r="E41" s="73">
        <v>63185015</v>
      </c>
      <c r="F41" s="35" t="s">
        <v>780</v>
      </c>
      <c r="G41" s="74" t="s">
        <v>1019</v>
      </c>
      <c r="H41" s="45">
        <v>10</v>
      </c>
      <c r="I41" s="48">
        <v>22200</v>
      </c>
      <c r="J41" s="315">
        <f t="shared" si="3"/>
        <v>400</v>
      </c>
      <c r="K41" s="316"/>
      <c r="L41" s="182"/>
      <c r="M41" s="182"/>
      <c r="N41" s="182">
        <v>400</v>
      </c>
      <c r="O41" s="182"/>
      <c r="P41" s="106" t="s">
        <v>1037</v>
      </c>
    </row>
    <row r="42" spans="1:16" s="6" customFormat="1" x14ac:dyDescent="0.2">
      <c r="A42" s="16">
        <v>36</v>
      </c>
      <c r="B42" s="403" t="s">
        <v>1412</v>
      </c>
      <c r="C42" s="68" t="s">
        <v>188</v>
      </c>
      <c r="D42" s="97">
        <v>48105</v>
      </c>
      <c r="E42" s="73">
        <v>63185015</v>
      </c>
      <c r="F42" s="35" t="s">
        <v>780</v>
      </c>
      <c r="G42" s="74" t="s">
        <v>1019</v>
      </c>
      <c r="H42" s="45">
        <v>10</v>
      </c>
      <c r="I42" s="48">
        <v>22200</v>
      </c>
      <c r="J42" s="315">
        <f t="shared" si="3"/>
        <v>400</v>
      </c>
      <c r="K42" s="316"/>
      <c r="L42" s="182"/>
      <c r="M42" s="182"/>
      <c r="N42" s="182">
        <v>400</v>
      </c>
      <c r="O42" s="182"/>
      <c r="P42" s="106" t="s">
        <v>1038</v>
      </c>
    </row>
    <row r="43" spans="1:16" s="6" customFormat="1" x14ac:dyDescent="0.2">
      <c r="A43" s="16">
        <v>37</v>
      </c>
      <c r="B43" s="403" t="s">
        <v>1375</v>
      </c>
      <c r="C43" s="68" t="s">
        <v>188</v>
      </c>
      <c r="D43" s="97">
        <v>48106</v>
      </c>
      <c r="E43" s="73">
        <v>63185015</v>
      </c>
      <c r="F43" s="35" t="s">
        <v>780</v>
      </c>
      <c r="G43" s="74" t="s">
        <v>1019</v>
      </c>
      <c r="H43" s="45">
        <v>10</v>
      </c>
      <c r="I43" s="48">
        <v>22200</v>
      </c>
      <c r="J43" s="315">
        <f t="shared" si="3"/>
        <v>400</v>
      </c>
      <c r="K43" s="316"/>
      <c r="L43" s="182"/>
      <c r="M43" s="182"/>
      <c r="N43" s="182">
        <v>400</v>
      </c>
      <c r="O43" s="182"/>
      <c r="P43" s="106" t="s">
        <v>1039</v>
      </c>
    </row>
    <row r="44" spans="1:16" s="6" customFormat="1" x14ac:dyDescent="0.2">
      <c r="A44" s="16">
        <v>38</v>
      </c>
      <c r="B44" s="403" t="s">
        <v>1394</v>
      </c>
      <c r="C44" s="68" t="s">
        <v>188</v>
      </c>
      <c r="D44" s="97">
        <v>48107</v>
      </c>
      <c r="E44" s="73">
        <v>63185015</v>
      </c>
      <c r="F44" s="35" t="s">
        <v>780</v>
      </c>
      <c r="G44" s="74" t="s">
        <v>1019</v>
      </c>
      <c r="H44" s="45">
        <v>10</v>
      </c>
      <c r="I44" s="48">
        <v>22200</v>
      </c>
      <c r="J44" s="315">
        <f t="shared" si="3"/>
        <v>400</v>
      </c>
      <c r="K44" s="316"/>
      <c r="L44" s="182"/>
      <c r="M44" s="182"/>
      <c r="N44" s="182">
        <v>400</v>
      </c>
      <c r="O44" s="182"/>
      <c r="P44" s="106" t="s">
        <v>1040</v>
      </c>
    </row>
    <row r="45" spans="1:16" s="6" customFormat="1" x14ac:dyDescent="0.2">
      <c r="A45" s="16">
        <v>39</v>
      </c>
      <c r="B45" s="403" t="s">
        <v>1393</v>
      </c>
      <c r="C45" s="68" t="s">
        <v>188</v>
      </c>
      <c r="D45" s="97">
        <v>48108</v>
      </c>
      <c r="E45" s="73">
        <v>63185015</v>
      </c>
      <c r="F45" s="35" t="s">
        <v>780</v>
      </c>
      <c r="G45" s="74" t="s">
        <v>1019</v>
      </c>
      <c r="H45" s="45">
        <v>10</v>
      </c>
      <c r="I45" s="48">
        <v>22200</v>
      </c>
      <c r="J45" s="315">
        <f t="shared" si="3"/>
        <v>400</v>
      </c>
      <c r="K45" s="316"/>
      <c r="L45" s="182"/>
      <c r="M45" s="182"/>
      <c r="N45" s="182">
        <v>400</v>
      </c>
      <c r="O45" s="182"/>
      <c r="P45" s="106" t="s">
        <v>1041</v>
      </c>
    </row>
    <row r="46" spans="1:16" s="6" customFormat="1" x14ac:dyDescent="0.2">
      <c r="A46" s="16">
        <v>40</v>
      </c>
      <c r="B46" s="403" t="s">
        <v>1387</v>
      </c>
      <c r="C46" s="68" t="s">
        <v>188</v>
      </c>
      <c r="D46" s="97">
        <v>48109</v>
      </c>
      <c r="E46" s="73">
        <v>63185015</v>
      </c>
      <c r="F46" s="35" t="s">
        <v>780</v>
      </c>
      <c r="G46" s="74" t="s">
        <v>1019</v>
      </c>
      <c r="H46" s="45">
        <v>10</v>
      </c>
      <c r="I46" s="48">
        <v>22200</v>
      </c>
      <c r="J46" s="315">
        <f t="shared" si="3"/>
        <v>400</v>
      </c>
      <c r="K46" s="316"/>
      <c r="L46" s="182"/>
      <c r="M46" s="182"/>
      <c r="N46" s="182">
        <v>400</v>
      </c>
      <c r="O46" s="182"/>
      <c r="P46" s="106" t="s">
        <v>1042</v>
      </c>
    </row>
    <row r="47" spans="1:16" s="6" customFormat="1" x14ac:dyDescent="0.2">
      <c r="A47" s="16">
        <v>41</v>
      </c>
      <c r="B47" s="403" t="s">
        <v>1388</v>
      </c>
      <c r="C47" s="68" t="s">
        <v>188</v>
      </c>
      <c r="D47" s="97">
        <v>48110</v>
      </c>
      <c r="E47" s="73">
        <v>63185015</v>
      </c>
      <c r="F47" s="35" t="s">
        <v>780</v>
      </c>
      <c r="G47" s="74" t="s">
        <v>1019</v>
      </c>
      <c r="H47" s="45">
        <v>10</v>
      </c>
      <c r="I47" s="48">
        <v>22200</v>
      </c>
      <c r="J47" s="315">
        <f t="shared" si="3"/>
        <v>400</v>
      </c>
      <c r="K47" s="316"/>
      <c r="L47" s="182"/>
      <c r="M47" s="182"/>
      <c r="N47" s="182">
        <v>400</v>
      </c>
      <c r="O47" s="182"/>
      <c r="P47" s="106" t="s">
        <v>1043</v>
      </c>
    </row>
    <row r="48" spans="1:16" s="6" customFormat="1" x14ac:dyDescent="0.2">
      <c r="A48" s="16">
        <v>42</v>
      </c>
      <c r="B48" s="403" t="s">
        <v>1385</v>
      </c>
      <c r="C48" s="68" t="s">
        <v>188</v>
      </c>
      <c r="D48" s="97">
        <v>48111</v>
      </c>
      <c r="E48" s="73">
        <v>63185015</v>
      </c>
      <c r="F48" s="35" t="s">
        <v>780</v>
      </c>
      <c r="G48" s="74" t="s">
        <v>1019</v>
      </c>
      <c r="H48" s="45">
        <v>10</v>
      </c>
      <c r="I48" s="48">
        <v>22200</v>
      </c>
      <c r="J48" s="315">
        <f t="shared" si="3"/>
        <v>400</v>
      </c>
      <c r="K48" s="316"/>
      <c r="L48" s="182"/>
      <c r="M48" s="182"/>
      <c r="N48" s="182">
        <v>400</v>
      </c>
      <c r="O48" s="182"/>
      <c r="P48" s="106" t="s">
        <v>1044</v>
      </c>
    </row>
    <row r="49" spans="1:16" s="6" customFormat="1" x14ac:dyDescent="0.2">
      <c r="A49" s="16">
        <v>43</v>
      </c>
      <c r="B49" s="403" t="s">
        <v>1386</v>
      </c>
      <c r="C49" s="68" t="s">
        <v>188</v>
      </c>
      <c r="D49" s="97">
        <v>48112</v>
      </c>
      <c r="E49" s="73">
        <v>63185015</v>
      </c>
      <c r="F49" s="35" t="s">
        <v>780</v>
      </c>
      <c r="G49" s="74" t="s">
        <v>1019</v>
      </c>
      <c r="H49" s="45">
        <v>10</v>
      </c>
      <c r="I49" s="48">
        <v>22200</v>
      </c>
      <c r="J49" s="315">
        <f t="shared" si="3"/>
        <v>400</v>
      </c>
      <c r="K49" s="316"/>
      <c r="L49" s="182"/>
      <c r="M49" s="182"/>
      <c r="N49" s="182">
        <v>400</v>
      </c>
      <c r="O49" s="182"/>
      <c r="P49" s="106" t="s">
        <v>1045</v>
      </c>
    </row>
    <row r="50" spans="1:16" s="6" customFormat="1" x14ac:dyDescent="0.2">
      <c r="A50" s="16">
        <v>44</v>
      </c>
      <c r="B50" s="403" t="s">
        <v>1381</v>
      </c>
      <c r="C50" s="68" t="s">
        <v>188</v>
      </c>
      <c r="D50" s="97">
        <v>48113</v>
      </c>
      <c r="E50" s="73">
        <v>63185015</v>
      </c>
      <c r="F50" s="35" t="s">
        <v>780</v>
      </c>
      <c r="G50" s="74" t="s">
        <v>1019</v>
      </c>
      <c r="H50" s="45">
        <v>10</v>
      </c>
      <c r="I50" s="48">
        <v>22200</v>
      </c>
      <c r="J50" s="315">
        <f t="shared" si="3"/>
        <v>400</v>
      </c>
      <c r="K50" s="316"/>
      <c r="L50" s="182"/>
      <c r="M50" s="182"/>
      <c r="N50" s="182">
        <v>400</v>
      </c>
      <c r="O50" s="182"/>
      <c r="P50" s="106" t="s">
        <v>1047</v>
      </c>
    </row>
    <row r="51" spans="1:16" s="6" customFormat="1" x14ac:dyDescent="0.2">
      <c r="A51" s="16">
        <v>45</v>
      </c>
      <c r="B51" s="403" t="s">
        <v>1364</v>
      </c>
      <c r="C51" s="68" t="s">
        <v>188</v>
      </c>
      <c r="D51" s="97">
        <v>48114</v>
      </c>
      <c r="E51" s="73">
        <v>63185015</v>
      </c>
      <c r="F51" s="35" t="s">
        <v>780</v>
      </c>
      <c r="G51" s="74" t="s">
        <v>1019</v>
      </c>
      <c r="H51" s="45">
        <v>10</v>
      </c>
      <c r="I51" s="48">
        <v>22200</v>
      </c>
      <c r="J51" s="315">
        <f t="shared" si="3"/>
        <v>400</v>
      </c>
      <c r="K51" s="316"/>
      <c r="L51" s="182"/>
      <c r="M51" s="182"/>
      <c r="N51" s="182">
        <v>400</v>
      </c>
      <c r="O51" s="182"/>
      <c r="P51" s="106" t="s">
        <v>1048</v>
      </c>
    </row>
    <row r="52" spans="1:16" s="6" customFormat="1" x14ac:dyDescent="0.2">
      <c r="A52" s="16">
        <v>46</v>
      </c>
      <c r="B52" s="403" t="s">
        <v>1324</v>
      </c>
      <c r="C52" s="68" t="s">
        <v>188</v>
      </c>
      <c r="D52" s="97">
        <v>48116</v>
      </c>
      <c r="E52" s="73">
        <v>63185015</v>
      </c>
      <c r="F52" s="35" t="s">
        <v>780</v>
      </c>
      <c r="G52" s="74" t="s">
        <v>1019</v>
      </c>
      <c r="H52" s="45">
        <v>10</v>
      </c>
      <c r="I52" s="48">
        <v>22200</v>
      </c>
      <c r="J52" s="315">
        <f t="shared" si="3"/>
        <v>400</v>
      </c>
      <c r="K52" s="316"/>
      <c r="L52" s="182"/>
      <c r="M52" s="182"/>
      <c r="N52" s="182">
        <v>400</v>
      </c>
      <c r="O52" s="182"/>
      <c r="P52" s="106" t="s">
        <v>1046</v>
      </c>
    </row>
    <row r="53" spans="1:16" s="6" customFormat="1" x14ac:dyDescent="0.2">
      <c r="A53" s="16">
        <v>47</v>
      </c>
      <c r="B53" s="403" t="s">
        <v>1325</v>
      </c>
      <c r="C53" s="68" t="s">
        <v>188</v>
      </c>
      <c r="D53" s="97">
        <v>48117</v>
      </c>
      <c r="E53" s="73">
        <v>63185015</v>
      </c>
      <c r="F53" s="35" t="s">
        <v>780</v>
      </c>
      <c r="G53" s="74" t="s">
        <v>1019</v>
      </c>
      <c r="H53" s="45">
        <v>10</v>
      </c>
      <c r="I53" s="48">
        <v>22200</v>
      </c>
      <c r="J53" s="315">
        <f t="shared" si="3"/>
        <v>400</v>
      </c>
      <c r="K53" s="316"/>
      <c r="L53" s="182"/>
      <c r="M53" s="182"/>
      <c r="N53" s="182">
        <v>400</v>
      </c>
      <c r="O53" s="182"/>
      <c r="P53" s="106" t="s">
        <v>1049</v>
      </c>
    </row>
    <row r="54" spans="1:16" s="6" customFormat="1" x14ac:dyDescent="0.2">
      <c r="A54" s="16">
        <v>48</v>
      </c>
      <c r="B54" s="403" t="s">
        <v>1319</v>
      </c>
      <c r="C54" s="68" t="s">
        <v>188</v>
      </c>
      <c r="D54" s="97">
        <v>48118</v>
      </c>
      <c r="E54" s="73">
        <v>63185015</v>
      </c>
      <c r="F54" s="35" t="s">
        <v>780</v>
      </c>
      <c r="G54" s="74" t="s">
        <v>1019</v>
      </c>
      <c r="H54" s="45">
        <v>10</v>
      </c>
      <c r="I54" s="48">
        <v>22200</v>
      </c>
      <c r="J54" s="315">
        <f t="shared" si="3"/>
        <v>400</v>
      </c>
      <c r="K54" s="316"/>
      <c r="L54" s="182"/>
      <c r="M54" s="182"/>
      <c r="N54" s="182">
        <v>400</v>
      </c>
      <c r="O54" s="182"/>
      <c r="P54" s="106" t="s">
        <v>1050</v>
      </c>
    </row>
    <row r="55" spans="1:16" s="6" customFormat="1" x14ac:dyDescent="0.2">
      <c r="A55" s="16">
        <v>49</v>
      </c>
      <c r="B55" s="403" t="s">
        <v>1321</v>
      </c>
      <c r="C55" s="68" t="s">
        <v>188</v>
      </c>
      <c r="D55" s="97">
        <v>48119</v>
      </c>
      <c r="E55" s="73">
        <v>63185015</v>
      </c>
      <c r="F55" s="35" t="s">
        <v>780</v>
      </c>
      <c r="G55" s="74" t="s">
        <v>1019</v>
      </c>
      <c r="H55" s="45">
        <v>10</v>
      </c>
      <c r="I55" s="48">
        <v>22200</v>
      </c>
      <c r="J55" s="315">
        <f t="shared" si="3"/>
        <v>400</v>
      </c>
      <c r="K55" s="316"/>
      <c r="L55" s="182"/>
      <c r="M55" s="182"/>
      <c r="N55" s="182">
        <v>400</v>
      </c>
      <c r="O55" s="182"/>
      <c r="P55" s="106" t="s">
        <v>1051</v>
      </c>
    </row>
    <row r="56" spans="1:16" s="6" customFormat="1" x14ac:dyDescent="0.2">
      <c r="A56" s="16">
        <v>50</v>
      </c>
      <c r="B56" s="403" t="s">
        <v>1317</v>
      </c>
      <c r="C56" s="68" t="s">
        <v>188</v>
      </c>
      <c r="D56" s="97">
        <v>48120</v>
      </c>
      <c r="E56" s="73">
        <v>63185015</v>
      </c>
      <c r="F56" s="35" t="s">
        <v>780</v>
      </c>
      <c r="G56" s="74" t="s">
        <v>1019</v>
      </c>
      <c r="H56" s="45">
        <v>10</v>
      </c>
      <c r="I56" s="48">
        <v>22200</v>
      </c>
      <c r="J56" s="315">
        <f t="shared" si="3"/>
        <v>400</v>
      </c>
      <c r="K56" s="316"/>
      <c r="L56" s="182"/>
      <c r="M56" s="182"/>
      <c r="N56" s="182">
        <v>400</v>
      </c>
      <c r="O56" s="182"/>
      <c r="P56" s="106" t="s">
        <v>1052</v>
      </c>
    </row>
    <row r="57" spans="1:16" s="6" customFormat="1" x14ac:dyDescent="0.2">
      <c r="A57" s="16">
        <v>51</v>
      </c>
      <c r="B57" s="403" t="s">
        <v>1395</v>
      </c>
      <c r="C57" s="68" t="s">
        <v>188</v>
      </c>
      <c r="D57" s="97">
        <v>48121</v>
      </c>
      <c r="E57" s="73">
        <v>63185015</v>
      </c>
      <c r="F57" s="35" t="s">
        <v>780</v>
      </c>
      <c r="G57" s="74" t="s">
        <v>1019</v>
      </c>
      <c r="H57" s="45">
        <v>10</v>
      </c>
      <c r="I57" s="48">
        <v>22200</v>
      </c>
      <c r="J57" s="315">
        <f t="shared" si="3"/>
        <v>400</v>
      </c>
      <c r="K57" s="316"/>
      <c r="L57" s="182"/>
      <c r="M57" s="182"/>
      <c r="N57" s="182">
        <v>400</v>
      </c>
      <c r="O57" s="182"/>
      <c r="P57" s="106" t="s">
        <v>1053</v>
      </c>
    </row>
    <row r="58" spans="1:16" s="6" customFormat="1" x14ac:dyDescent="0.2">
      <c r="A58" s="16">
        <v>52</v>
      </c>
      <c r="B58" s="403" t="s">
        <v>1397</v>
      </c>
      <c r="C58" s="68" t="s">
        <v>188</v>
      </c>
      <c r="D58" s="97">
        <v>48122</v>
      </c>
      <c r="E58" s="73">
        <v>63185015</v>
      </c>
      <c r="F58" s="35" t="s">
        <v>780</v>
      </c>
      <c r="G58" s="74" t="s">
        <v>1019</v>
      </c>
      <c r="H58" s="45">
        <v>10</v>
      </c>
      <c r="I58" s="48">
        <v>22200</v>
      </c>
      <c r="J58" s="315">
        <f t="shared" si="3"/>
        <v>400</v>
      </c>
      <c r="K58" s="316"/>
      <c r="L58" s="182"/>
      <c r="M58" s="182"/>
      <c r="N58" s="182">
        <v>400</v>
      </c>
      <c r="O58" s="182"/>
      <c r="P58" s="106" t="s">
        <v>1054</v>
      </c>
    </row>
    <row r="59" spans="1:16" s="6" customFormat="1" x14ac:dyDescent="0.2">
      <c r="A59" s="16">
        <v>53</v>
      </c>
      <c r="B59" s="403" t="s">
        <v>1398</v>
      </c>
      <c r="C59" s="68" t="s">
        <v>188</v>
      </c>
      <c r="D59" s="97">
        <v>48123</v>
      </c>
      <c r="E59" s="73">
        <v>63185015</v>
      </c>
      <c r="F59" s="35" t="s">
        <v>780</v>
      </c>
      <c r="G59" s="74" t="s">
        <v>1019</v>
      </c>
      <c r="H59" s="45">
        <v>10</v>
      </c>
      <c r="I59" s="48">
        <v>22200</v>
      </c>
      <c r="J59" s="315">
        <f t="shared" si="3"/>
        <v>400</v>
      </c>
      <c r="K59" s="316"/>
      <c r="L59" s="182"/>
      <c r="M59" s="182"/>
      <c r="N59" s="182">
        <v>400</v>
      </c>
      <c r="O59" s="182"/>
      <c r="P59" s="106" t="s">
        <v>1055</v>
      </c>
    </row>
    <row r="60" spans="1:16" s="6" customFormat="1" x14ac:dyDescent="0.2">
      <c r="A60" s="16">
        <v>54</v>
      </c>
      <c r="B60" s="403" t="s">
        <v>1326</v>
      </c>
      <c r="C60" s="68" t="s">
        <v>188</v>
      </c>
      <c r="D60" s="97">
        <v>48125</v>
      </c>
      <c r="E60" s="73">
        <v>63185015</v>
      </c>
      <c r="F60" s="35" t="s">
        <v>780</v>
      </c>
      <c r="G60" s="74" t="s">
        <v>1019</v>
      </c>
      <c r="H60" s="45">
        <v>10</v>
      </c>
      <c r="I60" s="48">
        <v>22200</v>
      </c>
      <c r="J60" s="315">
        <f t="shared" si="3"/>
        <v>400</v>
      </c>
      <c r="K60" s="316"/>
      <c r="L60" s="182"/>
      <c r="M60" s="182"/>
      <c r="N60" s="182">
        <v>400</v>
      </c>
      <c r="O60" s="182"/>
      <c r="P60" s="106" t="s">
        <v>1056</v>
      </c>
    </row>
    <row r="61" spans="1:16" s="6" customFormat="1" x14ac:dyDescent="0.2">
      <c r="A61" s="16">
        <v>55</v>
      </c>
      <c r="B61" s="403" t="s">
        <v>1327</v>
      </c>
      <c r="C61" s="68" t="s">
        <v>188</v>
      </c>
      <c r="D61" s="97">
        <v>48127</v>
      </c>
      <c r="E61" s="73">
        <v>63185015</v>
      </c>
      <c r="F61" s="35" t="s">
        <v>780</v>
      </c>
      <c r="G61" s="74" t="s">
        <v>1019</v>
      </c>
      <c r="H61" s="45">
        <v>10</v>
      </c>
      <c r="I61" s="48">
        <v>22200</v>
      </c>
      <c r="J61" s="315">
        <f t="shared" si="3"/>
        <v>400</v>
      </c>
      <c r="K61" s="316"/>
      <c r="L61" s="182"/>
      <c r="M61" s="182"/>
      <c r="N61" s="182">
        <v>400</v>
      </c>
      <c r="O61" s="182"/>
      <c r="P61" s="106" t="s">
        <v>1057</v>
      </c>
    </row>
    <row r="62" spans="1:16" s="6" customFormat="1" x14ac:dyDescent="0.2">
      <c r="A62" s="16">
        <v>56</v>
      </c>
      <c r="B62" s="403" t="s">
        <v>1329</v>
      </c>
      <c r="C62" s="68" t="s">
        <v>188</v>
      </c>
      <c r="D62" s="97">
        <v>48129</v>
      </c>
      <c r="E62" s="73">
        <v>63185015</v>
      </c>
      <c r="F62" s="35" t="s">
        <v>780</v>
      </c>
      <c r="G62" s="74" t="s">
        <v>1019</v>
      </c>
      <c r="H62" s="45">
        <v>10</v>
      </c>
      <c r="I62" s="48">
        <v>22200</v>
      </c>
      <c r="J62" s="315">
        <f t="shared" si="3"/>
        <v>400</v>
      </c>
      <c r="K62" s="316"/>
      <c r="L62" s="182"/>
      <c r="M62" s="182"/>
      <c r="N62" s="182">
        <v>400</v>
      </c>
      <c r="O62" s="182"/>
      <c r="P62" s="106" t="s">
        <v>1058</v>
      </c>
    </row>
    <row r="63" spans="1:16" s="6" customFormat="1" x14ac:dyDescent="0.2">
      <c r="A63" s="16">
        <v>57</v>
      </c>
      <c r="B63" s="403" t="s">
        <v>1322</v>
      </c>
      <c r="C63" s="68" t="s">
        <v>188</v>
      </c>
      <c r="D63" s="97">
        <v>48130</v>
      </c>
      <c r="E63" s="73">
        <v>63185015</v>
      </c>
      <c r="F63" s="35" t="s">
        <v>780</v>
      </c>
      <c r="G63" s="74" t="s">
        <v>1019</v>
      </c>
      <c r="H63" s="45">
        <v>10</v>
      </c>
      <c r="I63" s="48">
        <v>22200</v>
      </c>
      <c r="J63" s="315">
        <f t="shared" si="3"/>
        <v>400</v>
      </c>
      <c r="K63" s="316"/>
      <c r="L63" s="182"/>
      <c r="M63" s="182"/>
      <c r="N63" s="182">
        <v>400</v>
      </c>
      <c r="O63" s="182"/>
      <c r="P63" s="106" t="s">
        <v>1059</v>
      </c>
    </row>
    <row r="64" spans="1:16" s="6" customFormat="1" x14ac:dyDescent="0.2">
      <c r="A64" s="16">
        <v>58</v>
      </c>
      <c r="B64" s="403" t="s">
        <v>1323</v>
      </c>
      <c r="C64" s="68" t="s">
        <v>188</v>
      </c>
      <c r="D64" s="97">
        <v>48131</v>
      </c>
      <c r="E64" s="73">
        <v>63185015</v>
      </c>
      <c r="F64" s="35" t="s">
        <v>780</v>
      </c>
      <c r="G64" s="74" t="s">
        <v>1019</v>
      </c>
      <c r="H64" s="45">
        <v>10</v>
      </c>
      <c r="I64" s="48">
        <v>22200</v>
      </c>
      <c r="J64" s="315">
        <f t="shared" si="3"/>
        <v>400</v>
      </c>
      <c r="K64" s="316"/>
      <c r="L64" s="182"/>
      <c r="M64" s="182"/>
      <c r="N64" s="182">
        <v>400</v>
      </c>
      <c r="O64" s="182"/>
      <c r="P64" s="106" t="s">
        <v>1060</v>
      </c>
    </row>
    <row r="65" spans="1:16" s="6" customFormat="1" x14ac:dyDescent="0.2">
      <c r="A65" s="16">
        <v>59</v>
      </c>
      <c r="B65" s="403" t="s">
        <v>1360</v>
      </c>
      <c r="C65" s="68" t="s">
        <v>188</v>
      </c>
      <c r="D65" s="97">
        <v>48132</v>
      </c>
      <c r="E65" s="73">
        <v>63185015</v>
      </c>
      <c r="F65" s="35" t="s">
        <v>780</v>
      </c>
      <c r="G65" s="74" t="s">
        <v>1019</v>
      </c>
      <c r="H65" s="45">
        <v>10</v>
      </c>
      <c r="I65" s="48">
        <v>22200</v>
      </c>
      <c r="J65" s="315">
        <f t="shared" si="3"/>
        <v>400</v>
      </c>
      <c r="K65" s="316"/>
      <c r="L65" s="182"/>
      <c r="M65" s="182"/>
      <c r="N65" s="182">
        <v>400</v>
      </c>
      <c r="O65" s="182"/>
      <c r="P65" s="106" t="s">
        <v>1359</v>
      </c>
    </row>
    <row r="66" spans="1:16" s="6" customFormat="1" x14ac:dyDescent="0.2">
      <c r="A66" s="16">
        <v>60</v>
      </c>
      <c r="B66" s="403" t="s">
        <v>1331</v>
      </c>
      <c r="C66" s="68" t="s">
        <v>188</v>
      </c>
      <c r="D66" s="97">
        <v>48133</v>
      </c>
      <c r="E66" s="73">
        <v>63185015</v>
      </c>
      <c r="F66" s="35" t="s">
        <v>780</v>
      </c>
      <c r="G66" s="74" t="s">
        <v>1019</v>
      </c>
      <c r="H66" s="45">
        <v>10</v>
      </c>
      <c r="I66" s="48">
        <v>22200</v>
      </c>
      <c r="J66" s="315">
        <f t="shared" si="3"/>
        <v>400</v>
      </c>
      <c r="K66" s="316"/>
      <c r="L66" s="182"/>
      <c r="M66" s="182"/>
      <c r="N66" s="182">
        <v>400</v>
      </c>
      <c r="O66" s="182"/>
      <c r="P66" s="106" t="s">
        <v>1061</v>
      </c>
    </row>
    <row r="67" spans="1:16" s="6" customFormat="1" x14ac:dyDescent="0.2">
      <c r="A67" s="16">
        <v>61</v>
      </c>
      <c r="B67" s="403" t="s">
        <v>1422</v>
      </c>
      <c r="C67" s="68" t="s">
        <v>188</v>
      </c>
      <c r="D67" s="97">
        <v>48134</v>
      </c>
      <c r="E67" s="73">
        <v>63185015</v>
      </c>
      <c r="F67" s="35" t="s">
        <v>780</v>
      </c>
      <c r="G67" s="74" t="s">
        <v>1019</v>
      </c>
      <c r="H67" s="45">
        <v>10</v>
      </c>
      <c r="I67" s="48">
        <v>22200</v>
      </c>
      <c r="J67" s="315">
        <f t="shared" si="3"/>
        <v>400</v>
      </c>
      <c r="K67" s="316"/>
      <c r="L67" s="182"/>
      <c r="M67" s="182"/>
      <c r="N67" s="182">
        <v>400</v>
      </c>
      <c r="O67" s="182"/>
      <c r="P67" s="106" t="s">
        <v>1062</v>
      </c>
    </row>
    <row r="68" spans="1:16" s="6" customFormat="1" x14ac:dyDescent="0.2">
      <c r="A68" s="16">
        <v>62</v>
      </c>
      <c r="B68" s="403" t="s">
        <v>1376</v>
      </c>
      <c r="C68" s="68" t="s">
        <v>188</v>
      </c>
      <c r="D68" s="97">
        <v>48135</v>
      </c>
      <c r="E68" s="73">
        <v>63185015</v>
      </c>
      <c r="F68" s="35" t="s">
        <v>780</v>
      </c>
      <c r="G68" s="74" t="s">
        <v>1019</v>
      </c>
      <c r="H68" s="45">
        <v>10</v>
      </c>
      <c r="I68" s="48">
        <v>22200</v>
      </c>
      <c r="J68" s="315">
        <f t="shared" si="3"/>
        <v>400</v>
      </c>
      <c r="K68" s="316"/>
      <c r="L68" s="182"/>
      <c r="M68" s="182"/>
      <c r="N68" s="182">
        <v>400</v>
      </c>
      <c r="O68" s="182"/>
      <c r="P68" s="106" t="s">
        <v>1063</v>
      </c>
    </row>
    <row r="69" spans="1:16" s="6" customFormat="1" x14ac:dyDescent="0.2">
      <c r="A69" s="16">
        <v>63</v>
      </c>
      <c r="B69" s="403" t="s">
        <v>1457</v>
      </c>
      <c r="C69" s="68" t="s">
        <v>188</v>
      </c>
      <c r="D69" s="97">
        <v>48136</v>
      </c>
      <c r="E69" s="73">
        <v>63185015</v>
      </c>
      <c r="F69" s="35" t="s">
        <v>780</v>
      </c>
      <c r="G69" s="74" t="s">
        <v>1019</v>
      </c>
      <c r="H69" s="45">
        <v>10</v>
      </c>
      <c r="I69" s="48">
        <v>22200</v>
      </c>
      <c r="J69" s="315">
        <f t="shared" si="3"/>
        <v>400</v>
      </c>
      <c r="K69" s="316"/>
      <c r="L69" s="182"/>
      <c r="M69" s="182"/>
      <c r="N69" s="182">
        <v>400</v>
      </c>
      <c r="O69" s="182"/>
      <c r="P69" s="106" t="s">
        <v>1064</v>
      </c>
    </row>
    <row r="70" spans="1:16" s="6" customFormat="1" x14ac:dyDescent="0.2">
      <c r="A70" s="16">
        <v>64</v>
      </c>
      <c r="B70" s="403" t="s">
        <v>1451</v>
      </c>
      <c r="C70" s="68" t="s">
        <v>188</v>
      </c>
      <c r="D70" s="97">
        <v>48137</v>
      </c>
      <c r="E70" s="73">
        <v>63185015</v>
      </c>
      <c r="F70" s="35" t="s">
        <v>780</v>
      </c>
      <c r="G70" s="74" t="s">
        <v>1019</v>
      </c>
      <c r="H70" s="45">
        <v>10</v>
      </c>
      <c r="I70" s="48">
        <v>22200</v>
      </c>
      <c r="J70" s="315">
        <f t="shared" si="3"/>
        <v>400</v>
      </c>
      <c r="K70" s="316"/>
      <c r="L70" s="182"/>
      <c r="M70" s="182"/>
      <c r="N70" s="182">
        <v>400</v>
      </c>
      <c r="O70" s="182"/>
      <c r="P70" s="106" t="s">
        <v>1065</v>
      </c>
    </row>
    <row r="71" spans="1:16" s="6" customFormat="1" x14ac:dyDescent="0.2">
      <c r="A71" s="16">
        <v>65</v>
      </c>
      <c r="B71" s="403" t="s">
        <v>1443</v>
      </c>
      <c r="C71" s="68" t="s">
        <v>188</v>
      </c>
      <c r="D71" s="97">
        <v>48138</v>
      </c>
      <c r="E71" s="73">
        <v>63185015</v>
      </c>
      <c r="F71" s="35" t="s">
        <v>780</v>
      </c>
      <c r="G71" s="74" t="s">
        <v>1019</v>
      </c>
      <c r="H71" s="45">
        <v>10</v>
      </c>
      <c r="I71" s="48">
        <v>22200</v>
      </c>
      <c r="J71" s="315">
        <f t="shared" si="3"/>
        <v>400</v>
      </c>
      <c r="K71" s="316"/>
      <c r="L71" s="182"/>
      <c r="M71" s="182"/>
      <c r="N71" s="182">
        <v>400</v>
      </c>
      <c r="O71" s="182"/>
      <c r="P71" s="106" t="s">
        <v>1066</v>
      </c>
    </row>
    <row r="72" spans="1:16" s="6" customFormat="1" x14ac:dyDescent="0.2">
      <c r="A72" s="16">
        <v>66</v>
      </c>
      <c r="B72" s="403" t="s">
        <v>1441</v>
      </c>
      <c r="C72" s="68" t="s">
        <v>188</v>
      </c>
      <c r="D72" s="97">
        <v>48140</v>
      </c>
      <c r="E72" s="73">
        <v>63185015</v>
      </c>
      <c r="F72" s="35" t="s">
        <v>780</v>
      </c>
      <c r="G72" s="74" t="s">
        <v>1019</v>
      </c>
      <c r="H72" s="45">
        <v>10</v>
      </c>
      <c r="I72" s="48">
        <v>22200</v>
      </c>
      <c r="J72" s="315">
        <f t="shared" si="3"/>
        <v>400</v>
      </c>
      <c r="K72" s="316"/>
      <c r="L72" s="182"/>
      <c r="M72" s="182"/>
      <c r="N72" s="182">
        <v>400</v>
      </c>
      <c r="O72" s="182"/>
      <c r="P72" s="106" t="s">
        <v>1067</v>
      </c>
    </row>
    <row r="73" spans="1:16" s="6" customFormat="1" x14ac:dyDescent="0.2">
      <c r="A73" s="16">
        <v>67</v>
      </c>
      <c r="B73" s="403" t="s">
        <v>1438</v>
      </c>
      <c r="C73" s="68" t="s">
        <v>188</v>
      </c>
      <c r="D73" s="97">
        <v>48141</v>
      </c>
      <c r="E73" s="73">
        <v>63185015</v>
      </c>
      <c r="F73" s="35" t="s">
        <v>780</v>
      </c>
      <c r="G73" s="74" t="s">
        <v>1019</v>
      </c>
      <c r="H73" s="45">
        <v>10</v>
      </c>
      <c r="I73" s="48">
        <v>22200</v>
      </c>
      <c r="J73" s="315">
        <f t="shared" si="3"/>
        <v>400</v>
      </c>
      <c r="K73" s="316"/>
      <c r="L73" s="182"/>
      <c r="M73" s="182"/>
      <c r="N73" s="182">
        <v>400</v>
      </c>
      <c r="O73" s="182"/>
      <c r="P73" s="106" t="s">
        <v>1068</v>
      </c>
    </row>
    <row r="74" spans="1:16" s="6" customFormat="1" x14ac:dyDescent="0.2">
      <c r="A74" s="16">
        <v>68</v>
      </c>
      <c r="B74" s="403" t="s">
        <v>1436</v>
      </c>
      <c r="C74" s="68" t="s">
        <v>188</v>
      </c>
      <c r="D74" s="97">
        <v>48142</v>
      </c>
      <c r="E74" s="73">
        <v>63185015</v>
      </c>
      <c r="F74" s="35" t="s">
        <v>780</v>
      </c>
      <c r="G74" s="74" t="s">
        <v>1019</v>
      </c>
      <c r="H74" s="45">
        <v>10</v>
      </c>
      <c r="I74" s="48">
        <v>22200</v>
      </c>
      <c r="J74" s="315">
        <f t="shared" si="3"/>
        <v>400</v>
      </c>
      <c r="K74" s="316"/>
      <c r="L74" s="182"/>
      <c r="M74" s="182"/>
      <c r="N74" s="182">
        <v>400</v>
      </c>
      <c r="O74" s="182"/>
      <c r="P74" s="106" t="s">
        <v>1069</v>
      </c>
    </row>
    <row r="75" spans="1:16" s="6" customFormat="1" x14ac:dyDescent="0.2">
      <c r="A75" s="16">
        <v>69</v>
      </c>
      <c r="B75" s="403" t="s">
        <v>1434</v>
      </c>
      <c r="C75" s="68" t="s">
        <v>188</v>
      </c>
      <c r="D75" s="97">
        <v>48143</v>
      </c>
      <c r="E75" s="73">
        <v>63185015</v>
      </c>
      <c r="F75" s="35" t="s">
        <v>780</v>
      </c>
      <c r="G75" s="74" t="s">
        <v>1019</v>
      </c>
      <c r="H75" s="45">
        <v>10</v>
      </c>
      <c r="I75" s="48">
        <v>22200</v>
      </c>
      <c r="J75" s="315">
        <f t="shared" si="3"/>
        <v>400</v>
      </c>
      <c r="K75" s="316"/>
      <c r="L75" s="182"/>
      <c r="M75" s="182"/>
      <c r="N75" s="182">
        <v>400</v>
      </c>
      <c r="O75" s="182"/>
      <c r="P75" s="106" t="s">
        <v>1070</v>
      </c>
    </row>
    <row r="76" spans="1:16" s="6" customFormat="1" x14ac:dyDescent="0.2">
      <c r="A76" s="16">
        <v>70</v>
      </c>
      <c r="B76" s="403" t="s">
        <v>1429</v>
      </c>
      <c r="C76" s="68" t="s">
        <v>188</v>
      </c>
      <c r="D76" s="97">
        <v>48145</v>
      </c>
      <c r="E76" s="73">
        <v>63185015</v>
      </c>
      <c r="F76" s="35" t="s">
        <v>780</v>
      </c>
      <c r="G76" s="74" t="s">
        <v>1019</v>
      </c>
      <c r="H76" s="45">
        <v>10</v>
      </c>
      <c r="I76" s="48">
        <v>22200</v>
      </c>
      <c r="J76" s="315">
        <f t="shared" si="3"/>
        <v>400</v>
      </c>
      <c r="K76" s="316"/>
      <c r="L76" s="182"/>
      <c r="M76" s="182"/>
      <c r="N76" s="182">
        <v>400</v>
      </c>
      <c r="O76" s="182"/>
      <c r="P76" s="106" t="s">
        <v>1071</v>
      </c>
    </row>
    <row r="77" spans="1:16" s="6" customFormat="1" x14ac:dyDescent="0.2">
      <c r="A77" s="16">
        <v>71</v>
      </c>
      <c r="B77" s="403" t="s">
        <v>1400</v>
      </c>
      <c r="C77" s="68" t="s">
        <v>188</v>
      </c>
      <c r="D77" s="97">
        <v>48146</v>
      </c>
      <c r="E77" s="73">
        <v>63185015</v>
      </c>
      <c r="F77" s="35" t="s">
        <v>780</v>
      </c>
      <c r="G77" s="74" t="s">
        <v>1019</v>
      </c>
      <c r="H77" s="45">
        <v>10</v>
      </c>
      <c r="I77" s="48">
        <v>22200</v>
      </c>
      <c r="J77" s="315">
        <f t="shared" si="3"/>
        <v>400</v>
      </c>
      <c r="K77" s="316"/>
      <c r="L77" s="182"/>
      <c r="M77" s="182"/>
      <c r="N77" s="182">
        <v>400</v>
      </c>
      <c r="O77" s="182"/>
      <c r="P77" s="106" t="s">
        <v>1072</v>
      </c>
    </row>
    <row r="78" spans="1:16" s="6" customFormat="1" x14ac:dyDescent="0.2">
      <c r="A78" s="16">
        <v>72</v>
      </c>
      <c r="B78" s="403" t="s">
        <v>1344</v>
      </c>
      <c r="C78" s="68" t="s">
        <v>188</v>
      </c>
      <c r="D78" s="97">
        <v>48148</v>
      </c>
      <c r="E78" s="73">
        <v>63185015</v>
      </c>
      <c r="F78" s="35" t="s">
        <v>780</v>
      </c>
      <c r="G78" s="74" t="s">
        <v>1019</v>
      </c>
      <c r="H78" s="45">
        <v>10</v>
      </c>
      <c r="I78" s="48">
        <v>22200</v>
      </c>
      <c r="J78" s="315">
        <f t="shared" si="3"/>
        <v>400</v>
      </c>
      <c r="K78" s="316"/>
      <c r="L78" s="182"/>
      <c r="M78" s="182"/>
      <c r="N78" s="182">
        <v>400</v>
      </c>
      <c r="O78" s="182"/>
      <c r="P78" s="106" t="s">
        <v>1073</v>
      </c>
    </row>
    <row r="79" spans="1:16" s="6" customFormat="1" x14ac:dyDescent="0.2">
      <c r="A79" s="16">
        <v>73</v>
      </c>
      <c r="B79" s="403" t="s">
        <v>1341</v>
      </c>
      <c r="C79" s="68" t="s">
        <v>188</v>
      </c>
      <c r="D79" s="97">
        <v>48149</v>
      </c>
      <c r="E79" s="73">
        <v>63185015</v>
      </c>
      <c r="F79" s="35" t="s">
        <v>780</v>
      </c>
      <c r="G79" s="74" t="s">
        <v>1019</v>
      </c>
      <c r="H79" s="45">
        <v>10</v>
      </c>
      <c r="I79" s="48">
        <v>22200</v>
      </c>
      <c r="J79" s="315">
        <f t="shared" si="3"/>
        <v>400</v>
      </c>
      <c r="K79" s="316"/>
      <c r="L79" s="182"/>
      <c r="M79" s="182"/>
      <c r="N79" s="182">
        <v>400</v>
      </c>
      <c r="O79" s="182"/>
      <c r="P79" s="106" t="s">
        <v>1074</v>
      </c>
    </row>
    <row r="80" spans="1:16" s="6" customFormat="1" x14ac:dyDescent="0.2">
      <c r="A80" s="16">
        <v>74</v>
      </c>
      <c r="B80" s="403" t="s">
        <v>1340</v>
      </c>
      <c r="C80" s="68" t="s">
        <v>188</v>
      </c>
      <c r="D80" s="97">
        <v>48150</v>
      </c>
      <c r="E80" s="73">
        <v>63185015</v>
      </c>
      <c r="F80" s="35" t="s">
        <v>780</v>
      </c>
      <c r="G80" s="74" t="s">
        <v>1019</v>
      </c>
      <c r="H80" s="45">
        <v>10</v>
      </c>
      <c r="I80" s="48">
        <v>22200</v>
      </c>
      <c r="J80" s="315">
        <f t="shared" si="3"/>
        <v>400</v>
      </c>
      <c r="K80" s="316"/>
      <c r="L80" s="182"/>
      <c r="M80" s="182"/>
      <c r="N80" s="182">
        <v>400</v>
      </c>
      <c r="O80" s="182"/>
      <c r="P80" s="106" t="s">
        <v>1075</v>
      </c>
    </row>
    <row r="81" spans="1:16" s="6" customFormat="1" x14ac:dyDescent="0.2">
      <c r="A81" s="16">
        <v>75</v>
      </c>
      <c r="B81" s="403" t="s">
        <v>1362</v>
      </c>
      <c r="C81" s="68" t="s">
        <v>188</v>
      </c>
      <c r="D81" s="97">
        <v>48152</v>
      </c>
      <c r="E81" s="73">
        <v>63185015</v>
      </c>
      <c r="F81" s="35" t="s">
        <v>780</v>
      </c>
      <c r="G81" s="74" t="s">
        <v>1019</v>
      </c>
      <c r="H81" s="45">
        <v>10</v>
      </c>
      <c r="I81" s="48">
        <v>22200</v>
      </c>
      <c r="J81" s="315">
        <f t="shared" si="3"/>
        <v>400</v>
      </c>
      <c r="K81" s="316"/>
      <c r="L81" s="182"/>
      <c r="M81" s="182"/>
      <c r="N81" s="182">
        <v>400</v>
      </c>
      <c r="O81" s="182"/>
      <c r="P81" s="106" t="s">
        <v>1076</v>
      </c>
    </row>
    <row r="82" spans="1:16" s="6" customFormat="1" x14ac:dyDescent="0.2">
      <c r="A82" s="16">
        <v>76</v>
      </c>
      <c r="B82" s="403" t="s">
        <v>1337</v>
      </c>
      <c r="C82" s="68" t="s">
        <v>188</v>
      </c>
      <c r="D82" s="97">
        <v>48153</v>
      </c>
      <c r="E82" s="73">
        <v>63185015</v>
      </c>
      <c r="F82" s="35" t="s">
        <v>780</v>
      </c>
      <c r="G82" s="74" t="s">
        <v>1019</v>
      </c>
      <c r="H82" s="45">
        <v>10</v>
      </c>
      <c r="I82" s="48">
        <v>22200</v>
      </c>
      <c r="J82" s="315">
        <f t="shared" si="3"/>
        <v>400</v>
      </c>
      <c r="K82" s="316"/>
      <c r="L82" s="182"/>
      <c r="M82" s="182"/>
      <c r="N82" s="182">
        <v>400</v>
      </c>
      <c r="O82" s="182"/>
      <c r="P82" s="106" t="s">
        <v>1077</v>
      </c>
    </row>
    <row r="83" spans="1:16" s="6" customFormat="1" x14ac:dyDescent="0.2">
      <c r="A83" s="16">
        <v>77</v>
      </c>
      <c r="B83" s="403" t="s">
        <v>1356</v>
      </c>
      <c r="C83" s="68" t="s">
        <v>188</v>
      </c>
      <c r="D83" s="97">
        <v>48154</v>
      </c>
      <c r="E83" s="73">
        <v>63185015</v>
      </c>
      <c r="F83" s="35" t="s">
        <v>780</v>
      </c>
      <c r="G83" s="74" t="s">
        <v>1019</v>
      </c>
      <c r="H83" s="45">
        <v>10</v>
      </c>
      <c r="I83" s="48">
        <v>22200</v>
      </c>
      <c r="J83" s="315">
        <f t="shared" si="3"/>
        <v>400</v>
      </c>
      <c r="K83" s="316"/>
      <c r="L83" s="182"/>
      <c r="M83" s="182"/>
      <c r="N83" s="182">
        <v>400</v>
      </c>
      <c r="O83" s="182"/>
      <c r="P83" s="106" t="s">
        <v>1355</v>
      </c>
    </row>
    <row r="84" spans="1:16" s="6" customFormat="1" x14ac:dyDescent="0.2">
      <c r="A84" s="16">
        <v>78</v>
      </c>
      <c r="B84" s="403" t="s">
        <v>1347</v>
      </c>
      <c r="C84" s="68" t="s">
        <v>188</v>
      </c>
      <c r="D84" s="97">
        <v>48155</v>
      </c>
      <c r="E84" s="73">
        <v>63185015</v>
      </c>
      <c r="F84" s="35" t="s">
        <v>780</v>
      </c>
      <c r="G84" s="74" t="s">
        <v>1019</v>
      </c>
      <c r="H84" s="45">
        <v>10</v>
      </c>
      <c r="I84" s="48">
        <v>22200</v>
      </c>
      <c r="J84" s="315">
        <f t="shared" si="3"/>
        <v>400</v>
      </c>
      <c r="K84" s="316"/>
      <c r="L84" s="182"/>
      <c r="M84" s="182"/>
      <c r="N84" s="182">
        <v>400</v>
      </c>
      <c r="O84" s="182"/>
      <c r="P84" s="106" t="s">
        <v>1078</v>
      </c>
    </row>
    <row r="85" spans="1:16" s="6" customFormat="1" x14ac:dyDescent="0.2">
      <c r="A85" s="16">
        <v>79</v>
      </c>
      <c r="B85" s="403" t="s">
        <v>1345</v>
      </c>
      <c r="C85" s="68" t="s">
        <v>188</v>
      </c>
      <c r="D85" s="97">
        <v>48156</v>
      </c>
      <c r="E85" s="73">
        <v>63185015</v>
      </c>
      <c r="F85" s="35" t="s">
        <v>780</v>
      </c>
      <c r="G85" s="74" t="s">
        <v>1019</v>
      </c>
      <c r="H85" s="45">
        <v>10</v>
      </c>
      <c r="I85" s="48">
        <v>22200</v>
      </c>
      <c r="J85" s="315">
        <f t="shared" si="3"/>
        <v>400</v>
      </c>
      <c r="K85" s="316"/>
      <c r="L85" s="182"/>
      <c r="M85" s="182"/>
      <c r="N85" s="182">
        <v>400</v>
      </c>
      <c r="O85" s="182"/>
      <c r="P85" s="106" t="s">
        <v>1079</v>
      </c>
    </row>
    <row r="86" spans="1:16" s="6" customFormat="1" x14ac:dyDescent="0.2">
      <c r="A86" s="16">
        <v>80</v>
      </c>
      <c r="B86" s="403" t="s">
        <v>1367</v>
      </c>
      <c r="C86" s="68" t="s">
        <v>188</v>
      </c>
      <c r="D86" s="97">
        <v>48157</v>
      </c>
      <c r="E86" s="73">
        <v>63185015</v>
      </c>
      <c r="F86" s="35" t="s">
        <v>780</v>
      </c>
      <c r="G86" s="74" t="s">
        <v>1019</v>
      </c>
      <c r="H86" s="45">
        <v>10</v>
      </c>
      <c r="I86" s="48">
        <v>22200</v>
      </c>
      <c r="J86" s="315">
        <f t="shared" si="3"/>
        <v>400</v>
      </c>
      <c r="K86" s="316"/>
      <c r="L86" s="182"/>
      <c r="M86" s="182"/>
      <c r="N86" s="182">
        <v>400</v>
      </c>
      <c r="O86" s="182"/>
      <c r="P86" s="106" t="s">
        <v>1368</v>
      </c>
    </row>
    <row r="87" spans="1:16" s="6" customFormat="1" x14ac:dyDescent="0.2">
      <c r="A87" s="16">
        <v>81</v>
      </c>
      <c r="B87" s="403" t="s">
        <v>1481</v>
      </c>
      <c r="C87" s="68" t="s">
        <v>188</v>
      </c>
      <c r="D87" s="97">
        <v>48158</v>
      </c>
      <c r="E87" s="73">
        <v>63185015</v>
      </c>
      <c r="F87" s="35" t="s">
        <v>780</v>
      </c>
      <c r="G87" s="74" t="s">
        <v>1019</v>
      </c>
      <c r="H87" s="45">
        <v>10</v>
      </c>
      <c r="I87" s="48">
        <v>22200</v>
      </c>
      <c r="J87" s="315">
        <f t="shared" si="3"/>
        <v>400</v>
      </c>
      <c r="K87" s="316"/>
      <c r="L87" s="182"/>
      <c r="M87" s="182"/>
      <c r="N87" s="182">
        <v>400</v>
      </c>
      <c r="O87" s="182"/>
      <c r="P87" s="106" t="s">
        <v>1080</v>
      </c>
    </row>
    <row r="88" spans="1:16" s="6" customFormat="1" x14ac:dyDescent="0.2">
      <c r="A88" s="16">
        <v>82</v>
      </c>
      <c r="B88" s="403" t="s">
        <v>1482</v>
      </c>
      <c r="C88" s="68" t="s">
        <v>188</v>
      </c>
      <c r="D88" s="97">
        <v>48159</v>
      </c>
      <c r="E88" s="73">
        <v>63185015</v>
      </c>
      <c r="F88" s="35" t="s">
        <v>780</v>
      </c>
      <c r="G88" s="74" t="s">
        <v>1019</v>
      </c>
      <c r="H88" s="45">
        <v>10</v>
      </c>
      <c r="I88" s="48">
        <v>22200</v>
      </c>
      <c r="J88" s="315">
        <f t="shared" si="3"/>
        <v>400</v>
      </c>
      <c r="K88" s="316"/>
      <c r="L88" s="182"/>
      <c r="M88" s="182"/>
      <c r="N88" s="182">
        <v>400</v>
      </c>
      <c r="O88" s="182"/>
      <c r="P88" s="106" t="s">
        <v>1081</v>
      </c>
    </row>
    <row r="89" spans="1:16" s="6" customFormat="1" x14ac:dyDescent="0.2">
      <c r="A89" s="16">
        <v>83</v>
      </c>
      <c r="B89" s="403" t="s">
        <v>1378</v>
      </c>
      <c r="C89" s="68" t="s">
        <v>188</v>
      </c>
      <c r="D89" s="97">
        <v>48160</v>
      </c>
      <c r="E89" s="73">
        <v>63185015</v>
      </c>
      <c r="F89" s="35" t="s">
        <v>780</v>
      </c>
      <c r="G89" s="74" t="s">
        <v>1019</v>
      </c>
      <c r="H89" s="45">
        <v>10</v>
      </c>
      <c r="I89" s="48">
        <v>22200</v>
      </c>
      <c r="J89" s="315">
        <f t="shared" ref="J89:J152" si="4">SUM(K89+L89+M89+N89+O89)</f>
        <v>400</v>
      </c>
      <c r="K89" s="316"/>
      <c r="L89" s="182"/>
      <c r="M89" s="182"/>
      <c r="N89" s="182">
        <v>400</v>
      </c>
      <c r="O89" s="182"/>
      <c r="P89" s="106" t="s">
        <v>1082</v>
      </c>
    </row>
    <row r="90" spans="1:16" s="6" customFormat="1" x14ac:dyDescent="0.2">
      <c r="A90" s="16">
        <v>84</v>
      </c>
      <c r="B90" s="403" t="s">
        <v>1351</v>
      </c>
      <c r="C90" s="68" t="s">
        <v>188</v>
      </c>
      <c r="D90" s="97">
        <v>48161</v>
      </c>
      <c r="E90" s="73">
        <v>63185015</v>
      </c>
      <c r="F90" s="35" t="s">
        <v>780</v>
      </c>
      <c r="G90" s="74" t="s">
        <v>1019</v>
      </c>
      <c r="H90" s="45">
        <v>10</v>
      </c>
      <c r="I90" s="48">
        <v>22200</v>
      </c>
      <c r="J90" s="315">
        <f t="shared" si="4"/>
        <v>400</v>
      </c>
      <c r="K90" s="316"/>
      <c r="L90" s="182"/>
      <c r="M90" s="182"/>
      <c r="N90" s="182">
        <v>400</v>
      </c>
      <c r="O90" s="182"/>
      <c r="P90" s="106" t="s">
        <v>1083</v>
      </c>
    </row>
    <row r="91" spans="1:16" s="6" customFormat="1" x14ac:dyDescent="0.2">
      <c r="A91" s="16">
        <v>85</v>
      </c>
      <c r="B91" s="403" t="s">
        <v>1480</v>
      </c>
      <c r="C91" s="68" t="s">
        <v>188</v>
      </c>
      <c r="D91" s="97">
        <v>48163</v>
      </c>
      <c r="E91" s="73">
        <v>63185015</v>
      </c>
      <c r="F91" s="35" t="s">
        <v>780</v>
      </c>
      <c r="G91" s="74" t="s">
        <v>1019</v>
      </c>
      <c r="H91" s="45">
        <v>10</v>
      </c>
      <c r="I91" s="48">
        <v>22200</v>
      </c>
      <c r="J91" s="315">
        <f t="shared" si="4"/>
        <v>400</v>
      </c>
      <c r="K91" s="316"/>
      <c r="L91" s="182"/>
      <c r="M91" s="182"/>
      <c r="N91" s="182">
        <v>400</v>
      </c>
      <c r="O91" s="182"/>
      <c r="P91" s="106" t="s">
        <v>1084</v>
      </c>
    </row>
    <row r="92" spans="1:16" s="6" customFormat="1" x14ac:dyDescent="0.2">
      <c r="A92" s="16">
        <v>86</v>
      </c>
      <c r="B92" s="403" t="s">
        <v>1478</v>
      </c>
      <c r="C92" s="68" t="s">
        <v>188</v>
      </c>
      <c r="D92" s="97">
        <v>48164</v>
      </c>
      <c r="E92" s="73">
        <v>63185015</v>
      </c>
      <c r="F92" s="35" t="s">
        <v>780</v>
      </c>
      <c r="G92" s="74" t="s">
        <v>1019</v>
      </c>
      <c r="H92" s="45">
        <v>10</v>
      </c>
      <c r="I92" s="48">
        <v>22200</v>
      </c>
      <c r="J92" s="315">
        <f t="shared" si="4"/>
        <v>400</v>
      </c>
      <c r="K92" s="316"/>
      <c r="L92" s="182"/>
      <c r="M92" s="182"/>
      <c r="N92" s="182">
        <v>400</v>
      </c>
      <c r="O92" s="182"/>
      <c r="P92" s="106" t="s">
        <v>1085</v>
      </c>
    </row>
    <row r="93" spans="1:16" s="6" customFormat="1" x14ac:dyDescent="0.2">
      <c r="A93" s="16">
        <v>87</v>
      </c>
      <c r="B93" s="403" t="s">
        <v>1445</v>
      </c>
      <c r="C93" s="68" t="s">
        <v>188</v>
      </c>
      <c r="D93" s="97">
        <v>48165</v>
      </c>
      <c r="E93" s="73">
        <v>63185015</v>
      </c>
      <c r="F93" s="35" t="s">
        <v>780</v>
      </c>
      <c r="G93" s="74" t="s">
        <v>1019</v>
      </c>
      <c r="H93" s="45">
        <v>10</v>
      </c>
      <c r="I93" s="48">
        <v>22200</v>
      </c>
      <c r="J93" s="315">
        <f t="shared" si="4"/>
        <v>400</v>
      </c>
      <c r="K93" s="316"/>
      <c r="L93" s="182"/>
      <c r="M93" s="182"/>
      <c r="N93" s="182">
        <v>400</v>
      </c>
      <c r="O93" s="182"/>
      <c r="P93" s="106" t="s">
        <v>1086</v>
      </c>
    </row>
    <row r="94" spans="1:16" s="6" customFormat="1" x14ac:dyDescent="0.2">
      <c r="A94" s="16">
        <v>88</v>
      </c>
      <c r="B94" s="403" t="s">
        <v>1452</v>
      </c>
      <c r="C94" s="68" t="s">
        <v>188</v>
      </c>
      <c r="D94" s="97">
        <v>48166</v>
      </c>
      <c r="E94" s="73">
        <v>63185015</v>
      </c>
      <c r="F94" s="35" t="s">
        <v>780</v>
      </c>
      <c r="G94" s="74" t="s">
        <v>1019</v>
      </c>
      <c r="H94" s="45">
        <v>10</v>
      </c>
      <c r="I94" s="48">
        <v>22200</v>
      </c>
      <c r="J94" s="315">
        <f t="shared" si="4"/>
        <v>400</v>
      </c>
      <c r="K94" s="316"/>
      <c r="L94" s="182"/>
      <c r="M94" s="182"/>
      <c r="N94" s="182">
        <v>400</v>
      </c>
      <c r="O94" s="182"/>
      <c r="P94" s="106" t="s">
        <v>1087</v>
      </c>
    </row>
    <row r="95" spans="1:16" s="6" customFormat="1" x14ac:dyDescent="0.2">
      <c r="A95" s="16">
        <v>89</v>
      </c>
      <c r="B95" s="403" t="s">
        <v>1453</v>
      </c>
      <c r="C95" s="68" t="s">
        <v>188</v>
      </c>
      <c r="D95" s="97">
        <v>48167</v>
      </c>
      <c r="E95" s="73">
        <v>63185015</v>
      </c>
      <c r="F95" s="35" t="s">
        <v>780</v>
      </c>
      <c r="G95" s="74" t="s">
        <v>1019</v>
      </c>
      <c r="H95" s="45">
        <v>10</v>
      </c>
      <c r="I95" s="48">
        <v>22200</v>
      </c>
      <c r="J95" s="315">
        <f t="shared" si="4"/>
        <v>400</v>
      </c>
      <c r="K95" s="316"/>
      <c r="L95" s="182"/>
      <c r="M95" s="182"/>
      <c r="N95" s="182">
        <v>400</v>
      </c>
      <c r="O95" s="182"/>
      <c r="P95" s="106" t="s">
        <v>1088</v>
      </c>
    </row>
    <row r="96" spans="1:16" s="6" customFormat="1" x14ac:dyDescent="0.2">
      <c r="A96" s="16">
        <v>90</v>
      </c>
      <c r="B96" s="403" t="s">
        <v>1454</v>
      </c>
      <c r="C96" s="68" t="s">
        <v>188</v>
      </c>
      <c r="D96" s="97">
        <v>48168</v>
      </c>
      <c r="E96" s="73">
        <v>63185015</v>
      </c>
      <c r="F96" s="35" t="s">
        <v>780</v>
      </c>
      <c r="G96" s="74" t="s">
        <v>1019</v>
      </c>
      <c r="H96" s="45">
        <v>10</v>
      </c>
      <c r="I96" s="48">
        <v>22200</v>
      </c>
      <c r="J96" s="315">
        <f t="shared" si="4"/>
        <v>400</v>
      </c>
      <c r="K96" s="316"/>
      <c r="L96" s="182"/>
      <c r="M96" s="182"/>
      <c r="N96" s="182">
        <v>400</v>
      </c>
      <c r="O96" s="182"/>
      <c r="P96" s="106" t="s">
        <v>1089</v>
      </c>
    </row>
    <row r="97" spans="1:16" s="6" customFormat="1" x14ac:dyDescent="0.2">
      <c r="A97" s="16">
        <v>91</v>
      </c>
      <c r="B97" s="403" t="s">
        <v>1456</v>
      </c>
      <c r="C97" s="68" t="s">
        <v>188</v>
      </c>
      <c r="D97" s="97">
        <v>48170</v>
      </c>
      <c r="E97" s="73">
        <v>63185015</v>
      </c>
      <c r="F97" s="35" t="s">
        <v>780</v>
      </c>
      <c r="G97" s="74" t="s">
        <v>1019</v>
      </c>
      <c r="H97" s="45">
        <v>10</v>
      </c>
      <c r="I97" s="48">
        <v>22200</v>
      </c>
      <c r="J97" s="315">
        <f t="shared" si="4"/>
        <v>400</v>
      </c>
      <c r="K97" s="316"/>
      <c r="L97" s="182"/>
      <c r="M97" s="182"/>
      <c r="N97" s="182">
        <v>400</v>
      </c>
      <c r="O97" s="182"/>
      <c r="P97" s="106" t="s">
        <v>1090</v>
      </c>
    </row>
    <row r="98" spans="1:16" s="6" customFormat="1" x14ac:dyDescent="0.2">
      <c r="A98" s="16">
        <v>92</v>
      </c>
      <c r="B98" s="403" t="s">
        <v>1465</v>
      </c>
      <c r="C98" s="68" t="s">
        <v>188</v>
      </c>
      <c r="D98" s="97">
        <v>48171</v>
      </c>
      <c r="E98" s="73">
        <v>63185015</v>
      </c>
      <c r="F98" s="35" t="s">
        <v>780</v>
      </c>
      <c r="G98" s="74" t="s">
        <v>1019</v>
      </c>
      <c r="H98" s="45">
        <v>10</v>
      </c>
      <c r="I98" s="48">
        <v>22200</v>
      </c>
      <c r="J98" s="315">
        <f t="shared" si="4"/>
        <v>400</v>
      </c>
      <c r="K98" s="316"/>
      <c r="L98" s="182"/>
      <c r="M98" s="182"/>
      <c r="N98" s="182">
        <v>400</v>
      </c>
      <c r="O98" s="182"/>
      <c r="P98" s="106" t="s">
        <v>1091</v>
      </c>
    </row>
    <row r="99" spans="1:16" s="6" customFormat="1" x14ac:dyDescent="0.2">
      <c r="A99" s="16">
        <v>93</v>
      </c>
      <c r="B99" s="403" t="s">
        <v>1455</v>
      </c>
      <c r="C99" s="68" t="s">
        <v>188</v>
      </c>
      <c r="D99" s="97">
        <v>48172</v>
      </c>
      <c r="E99" s="73">
        <v>63185015</v>
      </c>
      <c r="F99" s="35" t="s">
        <v>780</v>
      </c>
      <c r="G99" s="74" t="s">
        <v>1019</v>
      </c>
      <c r="H99" s="45">
        <v>10</v>
      </c>
      <c r="I99" s="48">
        <v>22200</v>
      </c>
      <c r="J99" s="315">
        <f t="shared" si="4"/>
        <v>400</v>
      </c>
      <c r="K99" s="316"/>
      <c r="L99" s="182"/>
      <c r="M99" s="182"/>
      <c r="N99" s="182">
        <v>400</v>
      </c>
      <c r="O99" s="182"/>
      <c r="P99" s="106" t="s">
        <v>1081</v>
      </c>
    </row>
    <row r="100" spans="1:16" s="6" customFormat="1" x14ac:dyDescent="0.2">
      <c r="A100" s="16">
        <v>94</v>
      </c>
      <c r="B100" s="403" t="s">
        <v>1485</v>
      </c>
      <c r="C100" s="68" t="s">
        <v>188</v>
      </c>
      <c r="D100" s="97">
        <v>48174</v>
      </c>
      <c r="E100" s="73">
        <v>63185015</v>
      </c>
      <c r="F100" s="35" t="s">
        <v>780</v>
      </c>
      <c r="G100" s="74" t="s">
        <v>1019</v>
      </c>
      <c r="H100" s="45">
        <v>10</v>
      </c>
      <c r="I100" s="48">
        <v>22200</v>
      </c>
      <c r="J100" s="315">
        <f t="shared" si="4"/>
        <v>400</v>
      </c>
      <c r="K100" s="316"/>
      <c r="L100" s="182"/>
      <c r="M100" s="182"/>
      <c r="N100" s="182">
        <v>400</v>
      </c>
      <c r="O100" s="182"/>
      <c r="P100" s="106" t="s">
        <v>1092</v>
      </c>
    </row>
    <row r="101" spans="1:16" s="6" customFormat="1" x14ac:dyDescent="0.2">
      <c r="A101" s="16">
        <v>95</v>
      </c>
      <c r="B101" s="403" t="s">
        <v>1449</v>
      </c>
      <c r="C101" s="68" t="s">
        <v>188</v>
      </c>
      <c r="D101" s="97">
        <v>48175</v>
      </c>
      <c r="E101" s="73">
        <v>63185015</v>
      </c>
      <c r="F101" s="35" t="s">
        <v>780</v>
      </c>
      <c r="G101" s="74" t="s">
        <v>1019</v>
      </c>
      <c r="H101" s="45">
        <v>10</v>
      </c>
      <c r="I101" s="48">
        <v>22200</v>
      </c>
      <c r="J101" s="315">
        <f t="shared" si="4"/>
        <v>400</v>
      </c>
      <c r="K101" s="316"/>
      <c r="L101" s="182"/>
      <c r="M101" s="182"/>
      <c r="N101" s="182">
        <v>400</v>
      </c>
      <c r="O101" s="182"/>
      <c r="P101" s="106" t="s">
        <v>1093</v>
      </c>
    </row>
    <row r="102" spans="1:16" s="6" customFormat="1" x14ac:dyDescent="0.2">
      <c r="A102" s="16">
        <v>96</v>
      </c>
      <c r="B102" s="505" t="s">
        <v>1315</v>
      </c>
      <c r="C102" s="506" t="s">
        <v>188</v>
      </c>
      <c r="D102" s="417">
        <v>48176</v>
      </c>
      <c r="E102" s="417">
        <v>63185015</v>
      </c>
      <c r="F102" s="503" t="s">
        <v>780</v>
      </c>
      <c r="G102" s="482" t="s">
        <v>1019</v>
      </c>
      <c r="H102" s="501">
        <v>10</v>
      </c>
      <c r="I102" s="502">
        <v>22200</v>
      </c>
      <c r="J102" s="479">
        <f t="shared" si="4"/>
        <v>400</v>
      </c>
      <c r="K102" s="480"/>
      <c r="L102" s="481"/>
      <c r="M102" s="481"/>
      <c r="N102" s="481">
        <v>400</v>
      </c>
      <c r="O102" s="481"/>
      <c r="P102" s="504" t="s">
        <v>1094</v>
      </c>
    </row>
    <row r="103" spans="1:16" s="6" customFormat="1" x14ac:dyDescent="0.2">
      <c r="A103" s="16">
        <v>97</v>
      </c>
      <c r="B103" s="403" t="s">
        <v>1447</v>
      </c>
      <c r="C103" s="68" t="s">
        <v>188</v>
      </c>
      <c r="D103" s="97">
        <v>48177</v>
      </c>
      <c r="E103" s="73">
        <v>63185015</v>
      </c>
      <c r="F103" s="35" t="s">
        <v>780</v>
      </c>
      <c r="G103" s="74" t="s">
        <v>1019</v>
      </c>
      <c r="H103" s="45">
        <v>10</v>
      </c>
      <c r="I103" s="48">
        <v>22200</v>
      </c>
      <c r="J103" s="315">
        <f t="shared" si="4"/>
        <v>400</v>
      </c>
      <c r="K103" s="316"/>
      <c r="L103" s="182"/>
      <c r="M103" s="182"/>
      <c r="N103" s="182">
        <v>400</v>
      </c>
      <c r="O103" s="182"/>
      <c r="P103" s="106" t="s">
        <v>1095</v>
      </c>
    </row>
    <row r="104" spans="1:16" s="6" customFormat="1" x14ac:dyDescent="0.2">
      <c r="A104" s="16">
        <v>98</v>
      </c>
      <c r="B104" s="403" t="s">
        <v>1440</v>
      </c>
      <c r="C104" s="68" t="s">
        <v>188</v>
      </c>
      <c r="D104" s="97">
        <v>48178</v>
      </c>
      <c r="E104" s="73">
        <v>63185015</v>
      </c>
      <c r="F104" s="35" t="s">
        <v>780</v>
      </c>
      <c r="G104" s="74" t="s">
        <v>1019</v>
      </c>
      <c r="H104" s="45">
        <v>10</v>
      </c>
      <c r="I104" s="48">
        <v>22200</v>
      </c>
      <c r="J104" s="315">
        <f t="shared" si="4"/>
        <v>400</v>
      </c>
      <c r="K104" s="316"/>
      <c r="L104" s="182"/>
      <c r="M104" s="182"/>
      <c r="N104" s="182">
        <v>400</v>
      </c>
      <c r="O104" s="182"/>
      <c r="P104" s="106" t="s">
        <v>1096</v>
      </c>
    </row>
    <row r="105" spans="1:16" s="6" customFormat="1" x14ac:dyDescent="0.2">
      <c r="A105" s="16">
        <v>99</v>
      </c>
      <c r="B105" s="403" t="s">
        <v>1432</v>
      </c>
      <c r="C105" s="68" t="s">
        <v>188</v>
      </c>
      <c r="D105" s="97">
        <v>48180</v>
      </c>
      <c r="E105" s="73">
        <v>63185015</v>
      </c>
      <c r="F105" s="35" t="s">
        <v>780</v>
      </c>
      <c r="G105" s="74" t="s">
        <v>1019</v>
      </c>
      <c r="H105" s="45">
        <v>10</v>
      </c>
      <c r="I105" s="48">
        <v>22200</v>
      </c>
      <c r="J105" s="315">
        <f t="shared" si="4"/>
        <v>400</v>
      </c>
      <c r="K105" s="316"/>
      <c r="L105" s="182"/>
      <c r="M105" s="182"/>
      <c r="N105" s="182">
        <v>400</v>
      </c>
      <c r="O105" s="182"/>
      <c r="P105" s="106" t="s">
        <v>1097</v>
      </c>
    </row>
    <row r="106" spans="1:16" s="6" customFormat="1" x14ac:dyDescent="0.2">
      <c r="A106" s="16">
        <v>100</v>
      </c>
      <c r="B106" s="403" t="s">
        <v>1467</v>
      </c>
      <c r="C106" s="68" t="s">
        <v>188</v>
      </c>
      <c r="D106" s="97">
        <v>48181</v>
      </c>
      <c r="E106" s="73">
        <v>63185015</v>
      </c>
      <c r="F106" s="35" t="s">
        <v>780</v>
      </c>
      <c r="G106" s="74" t="s">
        <v>1019</v>
      </c>
      <c r="H106" s="45">
        <v>10</v>
      </c>
      <c r="I106" s="48">
        <v>22200</v>
      </c>
      <c r="J106" s="315">
        <f t="shared" si="4"/>
        <v>400</v>
      </c>
      <c r="K106" s="316"/>
      <c r="L106" s="182"/>
      <c r="M106" s="182"/>
      <c r="N106" s="182">
        <v>400</v>
      </c>
      <c r="O106" s="182"/>
      <c r="P106" s="106" t="s">
        <v>1098</v>
      </c>
    </row>
    <row r="107" spans="1:16" s="6" customFormat="1" x14ac:dyDescent="0.2">
      <c r="A107" s="16">
        <v>101</v>
      </c>
      <c r="B107" s="403" t="s">
        <v>1328</v>
      </c>
      <c r="C107" s="68" t="s">
        <v>188</v>
      </c>
      <c r="D107" s="97">
        <v>48182</v>
      </c>
      <c r="E107" s="73">
        <v>63185015</v>
      </c>
      <c r="F107" s="35" t="s">
        <v>780</v>
      </c>
      <c r="G107" s="74" t="s">
        <v>1019</v>
      </c>
      <c r="H107" s="45">
        <v>10</v>
      </c>
      <c r="I107" s="48">
        <v>22200</v>
      </c>
      <c r="J107" s="315">
        <f t="shared" si="4"/>
        <v>400</v>
      </c>
      <c r="K107" s="316"/>
      <c r="L107" s="182"/>
      <c r="M107" s="182"/>
      <c r="N107" s="182">
        <v>400</v>
      </c>
      <c r="O107" s="182"/>
      <c r="P107" s="106" t="s">
        <v>1099</v>
      </c>
    </row>
    <row r="108" spans="1:16" s="6" customFormat="1" x14ac:dyDescent="0.2">
      <c r="A108" s="16">
        <v>102</v>
      </c>
      <c r="B108" s="403" t="s">
        <v>1468</v>
      </c>
      <c r="C108" s="68" t="s">
        <v>188</v>
      </c>
      <c r="D108" s="97">
        <v>48183</v>
      </c>
      <c r="E108" s="73">
        <v>63185015</v>
      </c>
      <c r="F108" s="35" t="s">
        <v>780</v>
      </c>
      <c r="G108" s="74" t="s">
        <v>1019</v>
      </c>
      <c r="H108" s="45">
        <v>10</v>
      </c>
      <c r="I108" s="48">
        <v>22200</v>
      </c>
      <c r="J108" s="315">
        <f t="shared" si="4"/>
        <v>400</v>
      </c>
      <c r="K108" s="316"/>
      <c r="L108" s="182"/>
      <c r="M108" s="182"/>
      <c r="N108" s="182">
        <v>400</v>
      </c>
      <c r="O108" s="182"/>
      <c r="P108" s="106" t="s">
        <v>1100</v>
      </c>
    </row>
    <row r="109" spans="1:16" s="6" customFormat="1" x14ac:dyDescent="0.2">
      <c r="A109" s="16">
        <v>103</v>
      </c>
      <c r="B109" s="403" t="s">
        <v>1444</v>
      </c>
      <c r="C109" s="68" t="s">
        <v>188</v>
      </c>
      <c r="D109" s="97">
        <v>48184</v>
      </c>
      <c r="E109" s="73">
        <v>63185015</v>
      </c>
      <c r="F109" s="35" t="s">
        <v>780</v>
      </c>
      <c r="G109" s="74" t="s">
        <v>1019</v>
      </c>
      <c r="H109" s="45">
        <v>10</v>
      </c>
      <c r="I109" s="48">
        <v>22200</v>
      </c>
      <c r="J109" s="315">
        <f t="shared" si="4"/>
        <v>400</v>
      </c>
      <c r="K109" s="316"/>
      <c r="L109" s="182"/>
      <c r="M109" s="182"/>
      <c r="N109" s="182">
        <v>400</v>
      </c>
      <c r="O109" s="182"/>
      <c r="P109" s="106" t="s">
        <v>1101</v>
      </c>
    </row>
    <row r="110" spans="1:16" s="6" customFormat="1" x14ac:dyDescent="0.2">
      <c r="A110" s="16">
        <v>104</v>
      </c>
      <c r="B110" s="403" t="s">
        <v>1382</v>
      </c>
      <c r="C110" s="68" t="s">
        <v>188</v>
      </c>
      <c r="D110" s="97">
        <v>48185</v>
      </c>
      <c r="E110" s="73">
        <v>63185015</v>
      </c>
      <c r="F110" s="35" t="s">
        <v>780</v>
      </c>
      <c r="G110" s="74" t="s">
        <v>1019</v>
      </c>
      <c r="H110" s="45">
        <v>10</v>
      </c>
      <c r="I110" s="48">
        <v>22200</v>
      </c>
      <c r="J110" s="315">
        <f t="shared" si="4"/>
        <v>400</v>
      </c>
      <c r="K110" s="316"/>
      <c r="L110" s="182"/>
      <c r="M110" s="182"/>
      <c r="N110" s="182">
        <v>400</v>
      </c>
      <c r="O110" s="182"/>
      <c r="P110" s="106" t="s">
        <v>1102</v>
      </c>
    </row>
    <row r="111" spans="1:16" s="6" customFormat="1" x14ac:dyDescent="0.2">
      <c r="A111" s="16">
        <v>105</v>
      </c>
      <c r="B111" s="403" t="s">
        <v>1383</v>
      </c>
      <c r="C111" s="68" t="s">
        <v>188</v>
      </c>
      <c r="D111" s="97">
        <v>48186</v>
      </c>
      <c r="E111" s="73">
        <v>63185015</v>
      </c>
      <c r="F111" s="35" t="s">
        <v>780</v>
      </c>
      <c r="G111" s="74" t="s">
        <v>1019</v>
      </c>
      <c r="H111" s="45">
        <v>10</v>
      </c>
      <c r="I111" s="48">
        <v>22200</v>
      </c>
      <c r="J111" s="315">
        <f t="shared" si="4"/>
        <v>400</v>
      </c>
      <c r="K111" s="316"/>
      <c r="L111" s="182"/>
      <c r="M111" s="182"/>
      <c r="N111" s="182">
        <v>400</v>
      </c>
      <c r="O111" s="182"/>
      <c r="P111" s="106" t="s">
        <v>1103</v>
      </c>
    </row>
    <row r="112" spans="1:16" s="6" customFormat="1" x14ac:dyDescent="0.2">
      <c r="A112" s="16">
        <v>106</v>
      </c>
      <c r="B112" s="403" t="s">
        <v>1433</v>
      </c>
      <c r="C112" s="68" t="s">
        <v>188</v>
      </c>
      <c r="D112" s="97">
        <v>48187</v>
      </c>
      <c r="E112" s="73">
        <v>63185015</v>
      </c>
      <c r="F112" s="35" t="s">
        <v>780</v>
      </c>
      <c r="G112" s="74" t="s">
        <v>1019</v>
      </c>
      <c r="H112" s="45">
        <v>10</v>
      </c>
      <c r="I112" s="48">
        <v>22200</v>
      </c>
      <c r="J112" s="315">
        <f t="shared" si="4"/>
        <v>400</v>
      </c>
      <c r="K112" s="316"/>
      <c r="L112" s="182"/>
      <c r="M112" s="182"/>
      <c r="N112" s="182">
        <v>400</v>
      </c>
      <c r="O112" s="182"/>
      <c r="P112" s="106" t="s">
        <v>1104</v>
      </c>
    </row>
    <row r="113" spans="1:16" s="6" customFormat="1" x14ac:dyDescent="0.2">
      <c r="A113" s="16">
        <v>107</v>
      </c>
      <c r="B113" s="403" t="s">
        <v>1437</v>
      </c>
      <c r="C113" s="68" t="s">
        <v>188</v>
      </c>
      <c r="D113" s="97">
        <v>48188</v>
      </c>
      <c r="E113" s="73">
        <v>63185015</v>
      </c>
      <c r="F113" s="35" t="s">
        <v>780</v>
      </c>
      <c r="G113" s="74" t="s">
        <v>1019</v>
      </c>
      <c r="H113" s="45">
        <v>10</v>
      </c>
      <c r="I113" s="48">
        <v>22200</v>
      </c>
      <c r="J113" s="315">
        <f t="shared" si="4"/>
        <v>400</v>
      </c>
      <c r="K113" s="316"/>
      <c r="L113" s="182"/>
      <c r="M113" s="182"/>
      <c r="N113" s="182">
        <v>400</v>
      </c>
      <c r="O113" s="182"/>
      <c r="P113" s="106" t="s">
        <v>1105</v>
      </c>
    </row>
    <row r="114" spans="1:16" s="6" customFormat="1" x14ac:dyDescent="0.2">
      <c r="A114" s="16">
        <v>108</v>
      </c>
      <c r="B114" s="403" t="s">
        <v>1384</v>
      </c>
      <c r="C114" s="68" t="s">
        <v>188</v>
      </c>
      <c r="D114" s="97">
        <v>48189</v>
      </c>
      <c r="E114" s="73">
        <v>63185015</v>
      </c>
      <c r="F114" s="35" t="s">
        <v>780</v>
      </c>
      <c r="G114" s="74" t="s">
        <v>1019</v>
      </c>
      <c r="H114" s="45">
        <v>10</v>
      </c>
      <c r="I114" s="48">
        <v>22200</v>
      </c>
      <c r="J114" s="315">
        <f t="shared" si="4"/>
        <v>400</v>
      </c>
      <c r="K114" s="316"/>
      <c r="L114" s="182"/>
      <c r="M114" s="182"/>
      <c r="N114" s="182">
        <v>400</v>
      </c>
      <c r="O114" s="182"/>
      <c r="P114" s="106" t="s">
        <v>1106</v>
      </c>
    </row>
    <row r="115" spans="1:16" s="6" customFormat="1" x14ac:dyDescent="0.2">
      <c r="A115" s="16">
        <v>109</v>
      </c>
      <c r="B115" s="403" t="s">
        <v>1389</v>
      </c>
      <c r="C115" s="68" t="s">
        <v>188</v>
      </c>
      <c r="D115" s="97">
        <v>48190</v>
      </c>
      <c r="E115" s="73">
        <v>63185015</v>
      </c>
      <c r="F115" s="35" t="s">
        <v>780</v>
      </c>
      <c r="G115" s="74" t="s">
        <v>1019</v>
      </c>
      <c r="H115" s="45">
        <v>10</v>
      </c>
      <c r="I115" s="48">
        <v>22200</v>
      </c>
      <c r="J115" s="315">
        <f t="shared" si="4"/>
        <v>400</v>
      </c>
      <c r="K115" s="316"/>
      <c r="L115" s="182"/>
      <c r="M115" s="182"/>
      <c r="N115" s="182">
        <v>400</v>
      </c>
      <c r="O115" s="182"/>
      <c r="P115" s="106" t="s">
        <v>1107</v>
      </c>
    </row>
    <row r="116" spans="1:16" s="6" customFormat="1" x14ac:dyDescent="0.2">
      <c r="A116" s="16">
        <v>110</v>
      </c>
      <c r="B116" s="403" t="s">
        <v>1390</v>
      </c>
      <c r="C116" s="68" t="s">
        <v>188</v>
      </c>
      <c r="D116" s="97">
        <v>48191</v>
      </c>
      <c r="E116" s="73">
        <v>63185015</v>
      </c>
      <c r="F116" s="35" t="s">
        <v>780</v>
      </c>
      <c r="G116" s="74" t="s">
        <v>1019</v>
      </c>
      <c r="H116" s="45">
        <v>10</v>
      </c>
      <c r="I116" s="48">
        <v>22200</v>
      </c>
      <c r="J116" s="315">
        <f t="shared" si="4"/>
        <v>400</v>
      </c>
      <c r="K116" s="316"/>
      <c r="L116" s="182"/>
      <c r="M116" s="182"/>
      <c r="N116" s="182">
        <v>400</v>
      </c>
      <c r="O116" s="182"/>
      <c r="P116" s="106" t="s">
        <v>1108</v>
      </c>
    </row>
    <row r="117" spans="1:16" s="6" customFormat="1" x14ac:dyDescent="0.2">
      <c r="A117" s="16">
        <v>111</v>
      </c>
      <c r="B117" s="403" t="s">
        <v>1373</v>
      </c>
      <c r="C117" s="68" t="s">
        <v>188</v>
      </c>
      <c r="D117" s="97">
        <v>48192</v>
      </c>
      <c r="E117" s="73">
        <v>63185015</v>
      </c>
      <c r="F117" s="35" t="s">
        <v>780</v>
      </c>
      <c r="G117" s="74" t="s">
        <v>1019</v>
      </c>
      <c r="H117" s="45">
        <v>10</v>
      </c>
      <c r="I117" s="48">
        <v>22200</v>
      </c>
      <c r="J117" s="315">
        <f t="shared" si="4"/>
        <v>400</v>
      </c>
      <c r="K117" s="316"/>
      <c r="L117" s="182"/>
      <c r="M117" s="182"/>
      <c r="N117" s="182">
        <v>400</v>
      </c>
      <c r="O117" s="182"/>
      <c r="P117" s="106" t="s">
        <v>1109</v>
      </c>
    </row>
    <row r="118" spans="1:16" s="6" customFormat="1" x14ac:dyDescent="0.2">
      <c r="A118" s="16">
        <v>112</v>
      </c>
      <c r="B118" s="403" t="s">
        <v>1377</v>
      </c>
      <c r="C118" s="68" t="s">
        <v>188</v>
      </c>
      <c r="D118" s="97">
        <v>48193</v>
      </c>
      <c r="E118" s="73">
        <v>63185015</v>
      </c>
      <c r="F118" s="35" t="s">
        <v>780</v>
      </c>
      <c r="G118" s="74" t="s">
        <v>1019</v>
      </c>
      <c r="H118" s="45">
        <v>10</v>
      </c>
      <c r="I118" s="48">
        <v>22200</v>
      </c>
      <c r="J118" s="315">
        <f t="shared" si="4"/>
        <v>400</v>
      </c>
      <c r="K118" s="316"/>
      <c r="L118" s="182"/>
      <c r="M118" s="182"/>
      <c r="N118" s="182">
        <v>400</v>
      </c>
      <c r="O118" s="182"/>
      <c r="P118" s="106" t="s">
        <v>1110</v>
      </c>
    </row>
    <row r="119" spans="1:16" s="6" customFormat="1" x14ac:dyDescent="0.2">
      <c r="A119" s="16">
        <v>113</v>
      </c>
      <c r="B119" s="505" t="s">
        <v>1450</v>
      </c>
      <c r="C119" s="506" t="s">
        <v>188</v>
      </c>
      <c r="D119" s="417">
        <v>48195</v>
      </c>
      <c r="E119" s="417">
        <v>63185015</v>
      </c>
      <c r="F119" s="503" t="s">
        <v>780</v>
      </c>
      <c r="G119" s="482" t="s">
        <v>1019</v>
      </c>
      <c r="H119" s="501">
        <v>10</v>
      </c>
      <c r="I119" s="502">
        <v>22200</v>
      </c>
      <c r="J119" s="479">
        <f t="shared" si="4"/>
        <v>400</v>
      </c>
      <c r="K119" s="480"/>
      <c r="L119" s="481"/>
      <c r="M119" s="481"/>
      <c r="N119" s="481">
        <v>400</v>
      </c>
      <c r="O119" s="481"/>
      <c r="P119" s="504" t="s">
        <v>1111</v>
      </c>
    </row>
    <row r="120" spans="1:16" s="6" customFormat="1" x14ac:dyDescent="0.2">
      <c r="A120" s="16">
        <v>114</v>
      </c>
      <c r="B120" s="403" t="s">
        <v>1320</v>
      </c>
      <c r="C120" s="68" t="s">
        <v>188</v>
      </c>
      <c r="D120" s="97">
        <v>48196</v>
      </c>
      <c r="E120" s="73">
        <v>63185015</v>
      </c>
      <c r="F120" s="35" t="s">
        <v>780</v>
      </c>
      <c r="G120" s="74" t="s">
        <v>1019</v>
      </c>
      <c r="H120" s="45">
        <v>10</v>
      </c>
      <c r="I120" s="48">
        <v>22200</v>
      </c>
      <c r="J120" s="315">
        <f t="shared" si="4"/>
        <v>400</v>
      </c>
      <c r="K120" s="316"/>
      <c r="L120" s="182"/>
      <c r="M120" s="182"/>
      <c r="N120" s="182">
        <v>400</v>
      </c>
      <c r="O120" s="182"/>
      <c r="P120" s="106" t="s">
        <v>1112</v>
      </c>
    </row>
    <row r="121" spans="1:16" s="6" customFormat="1" x14ac:dyDescent="0.2">
      <c r="A121" s="16">
        <v>115</v>
      </c>
      <c r="B121" s="403" t="s">
        <v>1424</v>
      </c>
      <c r="C121" s="68" t="s">
        <v>188</v>
      </c>
      <c r="D121" s="97">
        <v>48197</v>
      </c>
      <c r="E121" s="73">
        <v>63185015</v>
      </c>
      <c r="F121" s="35" t="s">
        <v>780</v>
      </c>
      <c r="G121" s="74" t="s">
        <v>1019</v>
      </c>
      <c r="H121" s="45">
        <v>10</v>
      </c>
      <c r="I121" s="48">
        <v>22200</v>
      </c>
      <c r="J121" s="315">
        <f t="shared" si="4"/>
        <v>400</v>
      </c>
      <c r="K121" s="316"/>
      <c r="L121" s="182"/>
      <c r="M121" s="182"/>
      <c r="N121" s="182">
        <v>400</v>
      </c>
      <c r="O121" s="182"/>
      <c r="P121" s="106" t="s">
        <v>1113</v>
      </c>
    </row>
    <row r="122" spans="1:16" s="6" customFormat="1" x14ac:dyDescent="0.2">
      <c r="A122" s="16">
        <v>116</v>
      </c>
      <c r="B122" s="403" t="s">
        <v>1476</v>
      </c>
      <c r="C122" s="68" t="s">
        <v>188</v>
      </c>
      <c r="D122" s="97">
        <v>48198</v>
      </c>
      <c r="E122" s="73">
        <v>63185015</v>
      </c>
      <c r="F122" s="35" t="s">
        <v>780</v>
      </c>
      <c r="G122" s="74" t="s">
        <v>1019</v>
      </c>
      <c r="H122" s="45">
        <v>10</v>
      </c>
      <c r="I122" s="48">
        <v>22200</v>
      </c>
      <c r="J122" s="315">
        <f t="shared" si="4"/>
        <v>400</v>
      </c>
      <c r="K122" s="316"/>
      <c r="L122" s="182"/>
      <c r="M122" s="182"/>
      <c r="N122" s="182">
        <v>400</v>
      </c>
      <c r="O122" s="182"/>
      <c r="P122" s="106" t="s">
        <v>1114</v>
      </c>
    </row>
    <row r="123" spans="1:16" s="6" customFormat="1" x14ac:dyDescent="0.2">
      <c r="A123" s="16">
        <v>117</v>
      </c>
      <c r="B123" s="403" t="s">
        <v>1479</v>
      </c>
      <c r="C123" s="68" t="s">
        <v>188</v>
      </c>
      <c r="D123" s="97">
        <v>48199</v>
      </c>
      <c r="E123" s="73">
        <v>63185015</v>
      </c>
      <c r="F123" s="35" t="s">
        <v>780</v>
      </c>
      <c r="G123" s="74" t="s">
        <v>1019</v>
      </c>
      <c r="H123" s="45">
        <v>10</v>
      </c>
      <c r="I123" s="48">
        <v>22200</v>
      </c>
      <c r="J123" s="315">
        <f t="shared" si="4"/>
        <v>400</v>
      </c>
      <c r="K123" s="316"/>
      <c r="L123" s="182"/>
      <c r="M123" s="182"/>
      <c r="N123" s="182">
        <v>400</v>
      </c>
      <c r="O123" s="182"/>
      <c r="P123" s="106" t="s">
        <v>1115</v>
      </c>
    </row>
    <row r="124" spans="1:16" s="6" customFormat="1" x14ac:dyDescent="0.2">
      <c r="A124" s="16">
        <v>118</v>
      </c>
      <c r="B124" s="403" t="s">
        <v>1350</v>
      </c>
      <c r="C124" s="68" t="s">
        <v>188</v>
      </c>
      <c r="D124" s="97">
        <v>48201</v>
      </c>
      <c r="E124" s="73">
        <v>63185015</v>
      </c>
      <c r="F124" s="35" t="s">
        <v>780</v>
      </c>
      <c r="G124" s="74" t="s">
        <v>1019</v>
      </c>
      <c r="H124" s="45">
        <v>10</v>
      </c>
      <c r="I124" s="48">
        <v>22200</v>
      </c>
      <c r="J124" s="315">
        <f t="shared" si="4"/>
        <v>400</v>
      </c>
      <c r="K124" s="316"/>
      <c r="L124" s="182"/>
      <c r="M124" s="182"/>
      <c r="N124" s="182">
        <v>400</v>
      </c>
      <c r="O124" s="182"/>
      <c r="P124" s="106" t="s">
        <v>1116</v>
      </c>
    </row>
    <row r="125" spans="1:16" s="6" customFormat="1" x14ac:dyDescent="0.2">
      <c r="A125" s="16">
        <v>119</v>
      </c>
      <c r="B125" s="403" t="s">
        <v>1477</v>
      </c>
      <c r="C125" s="68" t="s">
        <v>188</v>
      </c>
      <c r="D125" s="97">
        <v>48202</v>
      </c>
      <c r="E125" s="73">
        <v>63185015</v>
      </c>
      <c r="F125" s="35" t="s">
        <v>780</v>
      </c>
      <c r="G125" s="74" t="s">
        <v>1019</v>
      </c>
      <c r="H125" s="45">
        <v>10</v>
      </c>
      <c r="I125" s="48">
        <v>22200</v>
      </c>
      <c r="J125" s="315">
        <f t="shared" si="4"/>
        <v>400</v>
      </c>
      <c r="K125" s="316"/>
      <c r="L125" s="182"/>
      <c r="M125" s="182"/>
      <c r="N125" s="182">
        <v>400</v>
      </c>
      <c r="O125" s="182"/>
      <c r="P125" s="106" t="s">
        <v>1247</v>
      </c>
    </row>
    <row r="126" spans="1:16" s="6" customFormat="1" x14ac:dyDescent="0.2">
      <c r="A126" s="16">
        <v>120</v>
      </c>
      <c r="B126" s="403" t="s">
        <v>1318</v>
      </c>
      <c r="C126" s="68" t="s">
        <v>188</v>
      </c>
      <c r="D126" s="97">
        <v>48203</v>
      </c>
      <c r="E126" s="73">
        <v>63185015</v>
      </c>
      <c r="F126" s="35" t="s">
        <v>780</v>
      </c>
      <c r="G126" s="74" t="s">
        <v>1019</v>
      </c>
      <c r="H126" s="45">
        <v>10</v>
      </c>
      <c r="I126" s="48">
        <v>22200</v>
      </c>
      <c r="J126" s="315">
        <f t="shared" si="4"/>
        <v>400</v>
      </c>
      <c r="K126" s="316"/>
      <c r="L126" s="182"/>
      <c r="M126" s="182"/>
      <c r="N126" s="182">
        <v>400</v>
      </c>
      <c r="O126" s="182"/>
      <c r="P126" s="106" t="s">
        <v>1248</v>
      </c>
    </row>
    <row r="127" spans="1:16" s="6" customFormat="1" x14ac:dyDescent="0.2">
      <c r="A127" s="16">
        <v>121</v>
      </c>
      <c r="B127" s="403" t="s">
        <v>1370</v>
      </c>
      <c r="C127" s="68" t="s">
        <v>188</v>
      </c>
      <c r="D127" s="97">
        <v>48204</v>
      </c>
      <c r="E127" s="73">
        <v>63185015</v>
      </c>
      <c r="F127" s="35" t="s">
        <v>780</v>
      </c>
      <c r="G127" s="74" t="s">
        <v>1019</v>
      </c>
      <c r="H127" s="45">
        <v>10</v>
      </c>
      <c r="I127" s="48">
        <v>22200</v>
      </c>
      <c r="J127" s="315">
        <f t="shared" si="4"/>
        <v>400</v>
      </c>
      <c r="K127" s="316"/>
      <c r="L127" s="182"/>
      <c r="M127" s="182"/>
      <c r="N127" s="182">
        <v>400</v>
      </c>
      <c r="O127" s="182"/>
      <c r="P127" s="106" t="s">
        <v>1249</v>
      </c>
    </row>
    <row r="128" spans="1:16" s="6" customFormat="1" x14ac:dyDescent="0.2">
      <c r="A128" s="16">
        <v>122</v>
      </c>
      <c r="B128" s="403" t="s">
        <v>1371</v>
      </c>
      <c r="C128" s="68" t="s">
        <v>188</v>
      </c>
      <c r="D128" s="97">
        <v>48205</v>
      </c>
      <c r="E128" s="73">
        <v>63185015</v>
      </c>
      <c r="F128" s="35" t="s">
        <v>780</v>
      </c>
      <c r="G128" s="74" t="s">
        <v>1019</v>
      </c>
      <c r="H128" s="45">
        <v>10</v>
      </c>
      <c r="I128" s="48">
        <v>22200</v>
      </c>
      <c r="J128" s="315">
        <f t="shared" si="4"/>
        <v>400</v>
      </c>
      <c r="K128" s="316"/>
      <c r="L128" s="182"/>
      <c r="M128" s="182"/>
      <c r="N128" s="182">
        <v>400</v>
      </c>
      <c r="O128" s="182"/>
      <c r="P128" s="106" t="s">
        <v>1250</v>
      </c>
    </row>
    <row r="129" spans="1:16" s="6" customFormat="1" x14ac:dyDescent="0.2">
      <c r="A129" s="16">
        <v>123</v>
      </c>
      <c r="B129" s="403" t="s">
        <v>1369</v>
      </c>
      <c r="C129" s="68" t="s">
        <v>188</v>
      </c>
      <c r="D129" s="97">
        <v>48206</v>
      </c>
      <c r="E129" s="73">
        <v>63185015</v>
      </c>
      <c r="F129" s="35" t="s">
        <v>780</v>
      </c>
      <c r="G129" s="74" t="s">
        <v>1019</v>
      </c>
      <c r="H129" s="45">
        <v>10</v>
      </c>
      <c r="I129" s="48">
        <v>22200</v>
      </c>
      <c r="J129" s="315">
        <f t="shared" si="4"/>
        <v>400</v>
      </c>
      <c r="K129" s="316"/>
      <c r="L129" s="182"/>
      <c r="M129" s="182"/>
      <c r="N129" s="182">
        <v>400</v>
      </c>
      <c r="O129" s="182"/>
      <c r="P129" s="106" t="s">
        <v>1251</v>
      </c>
    </row>
    <row r="130" spans="1:16" s="6" customFormat="1" x14ac:dyDescent="0.2">
      <c r="A130" s="16">
        <v>124</v>
      </c>
      <c r="B130" s="403" t="s">
        <v>1343</v>
      </c>
      <c r="C130" s="68" t="s">
        <v>188</v>
      </c>
      <c r="D130" s="97">
        <v>48207</v>
      </c>
      <c r="E130" s="73">
        <v>63185015</v>
      </c>
      <c r="F130" s="35" t="s">
        <v>780</v>
      </c>
      <c r="G130" s="74" t="s">
        <v>1019</v>
      </c>
      <c r="H130" s="45">
        <v>10</v>
      </c>
      <c r="I130" s="48">
        <v>22200</v>
      </c>
      <c r="J130" s="315">
        <f t="shared" si="4"/>
        <v>400</v>
      </c>
      <c r="K130" s="316"/>
      <c r="L130" s="182"/>
      <c r="M130" s="182"/>
      <c r="N130" s="182">
        <v>400</v>
      </c>
      <c r="O130" s="182"/>
      <c r="P130" s="106" t="s">
        <v>1252</v>
      </c>
    </row>
    <row r="131" spans="1:16" s="6" customFormat="1" x14ac:dyDescent="0.2">
      <c r="A131" s="16">
        <v>125</v>
      </c>
      <c r="B131" s="403" t="s">
        <v>1342</v>
      </c>
      <c r="C131" s="68" t="s">
        <v>188</v>
      </c>
      <c r="D131" s="97">
        <v>48208</v>
      </c>
      <c r="E131" s="73">
        <v>63185015</v>
      </c>
      <c r="F131" s="35" t="s">
        <v>780</v>
      </c>
      <c r="G131" s="74" t="s">
        <v>1019</v>
      </c>
      <c r="H131" s="45">
        <v>10</v>
      </c>
      <c r="I131" s="48">
        <v>22200</v>
      </c>
      <c r="J131" s="315">
        <f t="shared" si="4"/>
        <v>400</v>
      </c>
      <c r="K131" s="316"/>
      <c r="L131" s="182"/>
      <c r="M131" s="182"/>
      <c r="N131" s="182">
        <v>400</v>
      </c>
      <c r="O131" s="182"/>
      <c r="P131" s="106" t="s">
        <v>1253</v>
      </c>
    </row>
    <row r="132" spans="1:16" s="6" customFormat="1" x14ac:dyDescent="0.2">
      <c r="A132" s="16">
        <v>126</v>
      </c>
      <c r="B132" s="403" t="s">
        <v>1466</v>
      </c>
      <c r="C132" s="68" t="s">
        <v>188</v>
      </c>
      <c r="D132" s="97">
        <v>48209</v>
      </c>
      <c r="E132" s="73">
        <v>63185015</v>
      </c>
      <c r="F132" s="35" t="s">
        <v>780</v>
      </c>
      <c r="G132" s="74" t="s">
        <v>1019</v>
      </c>
      <c r="H132" s="45">
        <v>10</v>
      </c>
      <c r="I132" s="48">
        <v>22200</v>
      </c>
      <c r="J132" s="315">
        <f t="shared" si="4"/>
        <v>400</v>
      </c>
      <c r="K132" s="316"/>
      <c r="L132" s="182"/>
      <c r="M132" s="182"/>
      <c r="N132" s="182">
        <v>400</v>
      </c>
      <c r="O132" s="182"/>
      <c r="P132" s="106" t="s">
        <v>1254</v>
      </c>
    </row>
    <row r="133" spans="1:16" s="6" customFormat="1" x14ac:dyDescent="0.2">
      <c r="A133" s="16">
        <v>127</v>
      </c>
      <c r="B133" s="403" t="s">
        <v>1336</v>
      </c>
      <c r="C133" s="68" t="s">
        <v>188</v>
      </c>
      <c r="D133" s="97">
        <v>48210</v>
      </c>
      <c r="E133" s="73">
        <v>63185015</v>
      </c>
      <c r="F133" s="35" t="s">
        <v>780</v>
      </c>
      <c r="G133" s="74" t="s">
        <v>1019</v>
      </c>
      <c r="H133" s="45">
        <v>10</v>
      </c>
      <c r="I133" s="48">
        <v>22200</v>
      </c>
      <c r="J133" s="315">
        <f t="shared" si="4"/>
        <v>400</v>
      </c>
      <c r="K133" s="316"/>
      <c r="L133" s="182"/>
      <c r="M133" s="182"/>
      <c r="N133" s="182">
        <v>400</v>
      </c>
      <c r="O133" s="182"/>
      <c r="P133" s="106" t="s">
        <v>1255</v>
      </c>
    </row>
    <row r="134" spans="1:16" s="6" customFormat="1" x14ac:dyDescent="0.2">
      <c r="A134" s="16">
        <v>128</v>
      </c>
      <c r="B134" s="403" t="s">
        <v>1401</v>
      </c>
      <c r="C134" s="68" t="s">
        <v>188</v>
      </c>
      <c r="D134" s="97">
        <v>48211</v>
      </c>
      <c r="E134" s="73">
        <v>63185015</v>
      </c>
      <c r="F134" s="35" t="s">
        <v>780</v>
      </c>
      <c r="G134" s="74" t="s">
        <v>1019</v>
      </c>
      <c r="H134" s="45">
        <v>10</v>
      </c>
      <c r="I134" s="48">
        <v>22200</v>
      </c>
      <c r="J134" s="315">
        <f t="shared" si="4"/>
        <v>400</v>
      </c>
      <c r="K134" s="316"/>
      <c r="L134" s="182"/>
      <c r="M134" s="182"/>
      <c r="N134" s="182">
        <v>400</v>
      </c>
      <c r="O134" s="182"/>
      <c r="P134" s="106" t="s">
        <v>1256</v>
      </c>
    </row>
    <row r="135" spans="1:16" s="6" customFormat="1" x14ac:dyDescent="0.2">
      <c r="A135" s="16">
        <v>129</v>
      </c>
      <c r="B135" s="403" t="s">
        <v>1391</v>
      </c>
      <c r="C135" s="68" t="s">
        <v>188</v>
      </c>
      <c r="D135" s="97">
        <v>48212</v>
      </c>
      <c r="E135" s="73">
        <v>63185015</v>
      </c>
      <c r="F135" s="35" t="s">
        <v>780</v>
      </c>
      <c r="G135" s="74" t="s">
        <v>1019</v>
      </c>
      <c r="H135" s="45">
        <v>10</v>
      </c>
      <c r="I135" s="48">
        <v>22200</v>
      </c>
      <c r="J135" s="315">
        <f t="shared" si="4"/>
        <v>400</v>
      </c>
      <c r="K135" s="316"/>
      <c r="L135" s="182"/>
      <c r="M135" s="182"/>
      <c r="N135" s="182">
        <v>400</v>
      </c>
      <c r="O135" s="182"/>
      <c r="P135" s="106" t="s">
        <v>1257</v>
      </c>
    </row>
    <row r="136" spans="1:16" s="6" customFormat="1" x14ac:dyDescent="0.2">
      <c r="A136" s="16">
        <v>130</v>
      </c>
      <c r="B136" s="403" t="s">
        <v>1346</v>
      </c>
      <c r="C136" s="68" t="s">
        <v>188</v>
      </c>
      <c r="D136" s="97">
        <v>48214</v>
      </c>
      <c r="E136" s="73">
        <v>63185015</v>
      </c>
      <c r="F136" s="35" t="s">
        <v>780</v>
      </c>
      <c r="G136" s="74" t="s">
        <v>1019</v>
      </c>
      <c r="H136" s="45">
        <v>10</v>
      </c>
      <c r="I136" s="48">
        <v>22200</v>
      </c>
      <c r="J136" s="315">
        <f t="shared" si="4"/>
        <v>400</v>
      </c>
      <c r="K136" s="316"/>
      <c r="L136" s="182"/>
      <c r="M136" s="182"/>
      <c r="N136" s="182">
        <v>400</v>
      </c>
      <c r="O136" s="182"/>
      <c r="P136" s="106" t="s">
        <v>1258</v>
      </c>
    </row>
    <row r="137" spans="1:16" s="6" customFormat="1" x14ac:dyDescent="0.2">
      <c r="A137" s="16">
        <v>131</v>
      </c>
      <c r="B137" s="403" t="s">
        <v>1338</v>
      </c>
      <c r="C137" s="68" t="s">
        <v>188</v>
      </c>
      <c r="D137" s="97">
        <v>48215</v>
      </c>
      <c r="E137" s="73">
        <v>63185015</v>
      </c>
      <c r="F137" s="35" t="s">
        <v>780</v>
      </c>
      <c r="G137" s="74" t="s">
        <v>1019</v>
      </c>
      <c r="H137" s="45">
        <v>10</v>
      </c>
      <c r="I137" s="48">
        <v>22200</v>
      </c>
      <c r="J137" s="315">
        <f t="shared" si="4"/>
        <v>400</v>
      </c>
      <c r="K137" s="316"/>
      <c r="L137" s="182"/>
      <c r="M137" s="182"/>
      <c r="N137" s="182">
        <v>400</v>
      </c>
      <c r="O137" s="182"/>
      <c r="P137" s="106" t="s">
        <v>1259</v>
      </c>
    </row>
    <row r="138" spans="1:16" s="6" customFormat="1" x14ac:dyDescent="0.2">
      <c r="A138" s="16">
        <v>132</v>
      </c>
      <c r="B138" s="403" t="s">
        <v>1349</v>
      </c>
      <c r="C138" s="68" t="s">
        <v>188</v>
      </c>
      <c r="D138" s="97">
        <v>48217</v>
      </c>
      <c r="E138" s="73">
        <v>63185015</v>
      </c>
      <c r="F138" s="35" t="s">
        <v>780</v>
      </c>
      <c r="G138" s="74" t="s">
        <v>1019</v>
      </c>
      <c r="H138" s="45">
        <v>10</v>
      </c>
      <c r="I138" s="48">
        <v>22200</v>
      </c>
      <c r="J138" s="315">
        <f t="shared" si="4"/>
        <v>400</v>
      </c>
      <c r="K138" s="316"/>
      <c r="L138" s="182"/>
      <c r="M138" s="182"/>
      <c r="N138" s="182">
        <v>400</v>
      </c>
      <c r="O138" s="182"/>
      <c r="P138" s="106" t="s">
        <v>1260</v>
      </c>
    </row>
    <row r="139" spans="1:16" s="6" customFormat="1" x14ac:dyDescent="0.2">
      <c r="A139" s="16">
        <v>133</v>
      </c>
      <c r="B139" s="403" t="s">
        <v>1348</v>
      </c>
      <c r="C139" s="68" t="s">
        <v>188</v>
      </c>
      <c r="D139" s="97">
        <v>48218</v>
      </c>
      <c r="E139" s="73">
        <v>63185015</v>
      </c>
      <c r="F139" s="35" t="s">
        <v>780</v>
      </c>
      <c r="G139" s="74" t="s">
        <v>1019</v>
      </c>
      <c r="H139" s="45">
        <v>10</v>
      </c>
      <c r="I139" s="48">
        <v>22200</v>
      </c>
      <c r="J139" s="315">
        <f t="shared" si="4"/>
        <v>400</v>
      </c>
      <c r="K139" s="316"/>
      <c r="L139" s="182"/>
      <c r="M139" s="182"/>
      <c r="N139" s="182">
        <v>400</v>
      </c>
      <c r="O139" s="182"/>
      <c r="P139" s="106" t="s">
        <v>1261</v>
      </c>
    </row>
    <row r="140" spans="1:16" s="6" customFormat="1" x14ac:dyDescent="0.2">
      <c r="A140" s="16">
        <v>134</v>
      </c>
      <c r="B140" s="403" t="s">
        <v>1365</v>
      </c>
      <c r="C140" s="68" t="s">
        <v>188</v>
      </c>
      <c r="D140" s="97">
        <v>48219</v>
      </c>
      <c r="E140" s="73">
        <v>63185015</v>
      </c>
      <c r="F140" s="35" t="s">
        <v>780</v>
      </c>
      <c r="G140" s="74" t="s">
        <v>1019</v>
      </c>
      <c r="H140" s="45">
        <v>10</v>
      </c>
      <c r="I140" s="48">
        <v>22200</v>
      </c>
      <c r="J140" s="315">
        <f t="shared" si="4"/>
        <v>400</v>
      </c>
      <c r="K140" s="316"/>
      <c r="L140" s="182"/>
      <c r="M140" s="182"/>
      <c r="N140" s="182">
        <v>400</v>
      </c>
      <c r="O140" s="182"/>
      <c r="P140" s="106" t="s">
        <v>1262</v>
      </c>
    </row>
    <row r="141" spans="1:16" s="6" customFormat="1" x14ac:dyDescent="0.2">
      <c r="A141" s="16">
        <v>135</v>
      </c>
      <c r="B141" s="403" t="s">
        <v>1358</v>
      </c>
      <c r="C141" s="68" t="s">
        <v>188</v>
      </c>
      <c r="D141" s="97">
        <v>48220</v>
      </c>
      <c r="E141" s="73">
        <v>63185015</v>
      </c>
      <c r="F141" s="35" t="s">
        <v>780</v>
      </c>
      <c r="G141" s="74" t="s">
        <v>1019</v>
      </c>
      <c r="H141" s="45">
        <v>10</v>
      </c>
      <c r="I141" s="48">
        <v>22200</v>
      </c>
      <c r="J141" s="315">
        <f t="shared" si="4"/>
        <v>400</v>
      </c>
      <c r="K141" s="316"/>
      <c r="L141" s="182"/>
      <c r="M141" s="182"/>
      <c r="N141" s="182">
        <v>400</v>
      </c>
      <c r="O141" s="182"/>
      <c r="P141" s="106" t="s">
        <v>1357</v>
      </c>
    </row>
    <row r="142" spans="1:16" s="6" customFormat="1" x14ac:dyDescent="0.2">
      <c r="A142" s="16">
        <v>136</v>
      </c>
      <c r="B142" s="403" t="s">
        <v>1361</v>
      </c>
      <c r="C142" s="68" t="s">
        <v>188</v>
      </c>
      <c r="D142" s="97">
        <v>48221</v>
      </c>
      <c r="E142" s="73">
        <v>63185015</v>
      </c>
      <c r="F142" s="35" t="s">
        <v>780</v>
      </c>
      <c r="G142" s="74" t="s">
        <v>1019</v>
      </c>
      <c r="H142" s="45">
        <v>10</v>
      </c>
      <c r="I142" s="48">
        <v>22200</v>
      </c>
      <c r="J142" s="315">
        <f t="shared" si="4"/>
        <v>400</v>
      </c>
      <c r="K142" s="316"/>
      <c r="L142" s="182"/>
      <c r="M142" s="182"/>
      <c r="N142" s="182">
        <v>400</v>
      </c>
      <c r="O142" s="182"/>
      <c r="P142" s="106" t="s">
        <v>1263</v>
      </c>
    </row>
    <row r="143" spans="1:16" s="6" customFormat="1" x14ac:dyDescent="0.2">
      <c r="A143" s="16">
        <v>137</v>
      </c>
      <c r="B143" s="403" t="s">
        <v>1332</v>
      </c>
      <c r="C143" s="68" t="s">
        <v>188</v>
      </c>
      <c r="D143" s="97">
        <v>48222</v>
      </c>
      <c r="E143" s="73">
        <v>63185015</v>
      </c>
      <c r="F143" s="35" t="s">
        <v>780</v>
      </c>
      <c r="G143" s="74" t="s">
        <v>1019</v>
      </c>
      <c r="H143" s="45">
        <v>10</v>
      </c>
      <c r="I143" s="48">
        <v>22200</v>
      </c>
      <c r="J143" s="315">
        <f t="shared" si="4"/>
        <v>400</v>
      </c>
      <c r="K143" s="316"/>
      <c r="L143" s="182"/>
      <c r="M143" s="182"/>
      <c r="N143" s="182">
        <v>400</v>
      </c>
      <c r="O143" s="182"/>
      <c r="P143" s="106" t="s">
        <v>1264</v>
      </c>
    </row>
    <row r="144" spans="1:16" s="6" customFormat="1" x14ac:dyDescent="0.2">
      <c r="A144" s="16">
        <v>138</v>
      </c>
      <c r="B144" s="403" t="s">
        <v>1374</v>
      </c>
      <c r="C144" s="68" t="s">
        <v>188</v>
      </c>
      <c r="D144" s="97">
        <v>48223</v>
      </c>
      <c r="E144" s="73">
        <v>63185015</v>
      </c>
      <c r="F144" s="35" t="s">
        <v>780</v>
      </c>
      <c r="G144" s="74" t="s">
        <v>1019</v>
      </c>
      <c r="H144" s="45">
        <v>10</v>
      </c>
      <c r="I144" s="48">
        <v>22200</v>
      </c>
      <c r="J144" s="315">
        <f t="shared" si="4"/>
        <v>400</v>
      </c>
      <c r="K144" s="316"/>
      <c r="L144" s="182"/>
      <c r="M144" s="182"/>
      <c r="N144" s="182">
        <v>400</v>
      </c>
      <c r="O144" s="182"/>
      <c r="P144" s="106" t="s">
        <v>1265</v>
      </c>
    </row>
    <row r="145" spans="1:16" s="6" customFormat="1" x14ac:dyDescent="0.2">
      <c r="A145" s="16">
        <v>139</v>
      </c>
      <c r="B145" s="403" t="s">
        <v>1333</v>
      </c>
      <c r="C145" s="68" t="s">
        <v>188</v>
      </c>
      <c r="D145" s="97">
        <v>48224</v>
      </c>
      <c r="E145" s="73">
        <v>63185015</v>
      </c>
      <c r="F145" s="35" t="s">
        <v>780</v>
      </c>
      <c r="G145" s="74" t="s">
        <v>1019</v>
      </c>
      <c r="H145" s="45">
        <v>10</v>
      </c>
      <c r="I145" s="48">
        <v>22200</v>
      </c>
      <c r="J145" s="315">
        <f t="shared" si="4"/>
        <v>400</v>
      </c>
      <c r="K145" s="316"/>
      <c r="L145" s="182"/>
      <c r="M145" s="182"/>
      <c r="N145" s="182">
        <v>400</v>
      </c>
      <c r="O145" s="182"/>
      <c r="P145" s="106" t="s">
        <v>1266</v>
      </c>
    </row>
    <row r="146" spans="1:16" s="6" customFormat="1" x14ac:dyDescent="0.2">
      <c r="A146" s="16">
        <v>140</v>
      </c>
      <c r="B146" s="403" t="s">
        <v>1334</v>
      </c>
      <c r="C146" s="68" t="s">
        <v>188</v>
      </c>
      <c r="D146" s="97">
        <v>48225</v>
      </c>
      <c r="E146" s="73">
        <v>63185015</v>
      </c>
      <c r="F146" s="35" t="s">
        <v>780</v>
      </c>
      <c r="G146" s="74" t="s">
        <v>1019</v>
      </c>
      <c r="H146" s="45">
        <v>10</v>
      </c>
      <c r="I146" s="48">
        <v>22200</v>
      </c>
      <c r="J146" s="315">
        <f t="shared" si="4"/>
        <v>400</v>
      </c>
      <c r="K146" s="316"/>
      <c r="L146" s="182"/>
      <c r="M146" s="182"/>
      <c r="N146" s="182">
        <v>400</v>
      </c>
      <c r="O146" s="182"/>
      <c r="P146" s="106" t="s">
        <v>1150</v>
      </c>
    </row>
    <row r="147" spans="1:16" s="6" customFormat="1" x14ac:dyDescent="0.2">
      <c r="A147" s="16">
        <v>141</v>
      </c>
      <c r="B147" s="403" t="s">
        <v>1402</v>
      </c>
      <c r="C147" s="68" t="s">
        <v>188</v>
      </c>
      <c r="D147" s="97">
        <v>48227</v>
      </c>
      <c r="E147" s="73">
        <v>63185015</v>
      </c>
      <c r="F147" s="35" t="s">
        <v>780</v>
      </c>
      <c r="G147" s="74" t="s">
        <v>1019</v>
      </c>
      <c r="H147" s="45">
        <v>10</v>
      </c>
      <c r="I147" s="48">
        <v>22200</v>
      </c>
      <c r="J147" s="315">
        <f t="shared" si="4"/>
        <v>400</v>
      </c>
      <c r="K147" s="316"/>
      <c r="L147" s="182"/>
      <c r="M147" s="182"/>
      <c r="N147" s="182">
        <v>400</v>
      </c>
      <c r="O147" s="182"/>
      <c r="P147" s="106" t="s">
        <v>1267</v>
      </c>
    </row>
    <row r="148" spans="1:16" s="6" customFormat="1" x14ac:dyDescent="0.2">
      <c r="A148" s="16">
        <v>142</v>
      </c>
      <c r="B148" s="403" t="s">
        <v>1473</v>
      </c>
      <c r="C148" s="68" t="s">
        <v>188</v>
      </c>
      <c r="D148" s="97">
        <v>48228</v>
      </c>
      <c r="E148" s="73">
        <v>63185015</v>
      </c>
      <c r="F148" s="35" t="s">
        <v>780</v>
      </c>
      <c r="G148" s="74" t="s">
        <v>1019</v>
      </c>
      <c r="H148" s="45">
        <v>10</v>
      </c>
      <c r="I148" s="48">
        <v>22200</v>
      </c>
      <c r="J148" s="315">
        <f t="shared" si="4"/>
        <v>400</v>
      </c>
      <c r="K148" s="316"/>
      <c r="L148" s="182"/>
      <c r="M148" s="182"/>
      <c r="N148" s="182">
        <v>400</v>
      </c>
      <c r="O148" s="182"/>
      <c r="P148" s="106" t="s">
        <v>1268</v>
      </c>
    </row>
    <row r="149" spans="1:16" s="6" customFormat="1" x14ac:dyDescent="0.2">
      <c r="A149" s="16">
        <v>143</v>
      </c>
      <c r="B149" s="403" t="s">
        <v>1483</v>
      </c>
      <c r="C149" s="68" t="s">
        <v>188</v>
      </c>
      <c r="D149" s="97">
        <v>48230</v>
      </c>
      <c r="E149" s="73">
        <v>63185015</v>
      </c>
      <c r="F149" s="35" t="s">
        <v>780</v>
      </c>
      <c r="G149" s="74" t="s">
        <v>1019</v>
      </c>
      <c r="H149" s="45">
        <v>10</v>
      </c>
      <c r="I149" s="48">
        <v>22200</v>
      </c>
      <c r="J149" s="315">
        <f t="shared" si="4"/>
        <v>400</v>
      </c>
      <c r="K149" s="316"/>
      <c r="L149" s="182"/>
      <c r="M149" s="182"/>
      <c r="N149" s="182">
        <v>400</v>
      </c>
      <c r="O149" s="182"/>
      <c r="P149" s="106" t="s">
        <v>1269</v>
      </c>
    </row>
    <row r="150" spans="1:16" s="6" customFormat="1" x14ac:dyDescent="0.2">
      <c r="A150" s="16">
        <v>144</v>
      </c>
      <c r="B150" s="403" t="s">
        <v>1363</v>
      </c>
      <c r="C150" s="68" t="s">
        <v>188</v>
      </c>
      <c r="D150" s="97">
        <v>48231</v>
      </c>
      <c r="E150" s="73">
        <v>63185015</v>
      </c>
      <c r="F150" s="35" t="s">
        <v>780</v>
      </c>
      <c r="G150" s="74" t="s">
        <v>1019</v>
      </c>
      <c r="H150" s="45">
        <v>10</v>
      </c>
      <c r="I150" s="48">
        <v>22200</v>
      </c>
      <c r="J150" s="315">
        <f t="shared" si="4"/>
        <v>400</v>
      </c>
      <c r="K150" s="316"/>
      <c r="L150" s="182"/>
      <c r="M150" s="182"/>
      <c r="N150" s="182">
        <v>400</v>
      </c>
      <c r="O150" s="182"/>
      <c r="P150" s="106" t="s">
        <v>1270</v>
      </c>
    </row>
    <row r="151" spans="1:16" s="6" customFormat="1" x14ac:dyDescent="0.2">
      <c r="A151" s="16">
        <v>145</v>
      </c>
      <c r="B151" s="403" t="s">
        <v>1460</v>
      </c>
      <c r="C151" s="68" t="s">
        <v>188</v>
      </c>
      <c r="D151" s="97">
        <v>48232</v>
      </c>
      <c r="E151" s="73">
        <v>63185015</v>
      </c>
      <c r="F151" s="35" t="s">
        <v>780</v>
      </c>
      <c r="G151" s="74" t="s">
        <v>1019</v>
      </c>
      <c r="H151" s="45">
        <v>10</v>
      </c>
      <c r="I151" s="48">
        <v>22200</v>
      </c>
      <c r="J151" s="315">
        <f t="shared" si="4"/>
        <v>400</v>
      </c>
      <c r="K151" s="316"/>
      <c r="L151" s="182"/>
      <c r="M151" s="182"/>
      <c r="N151" s="182">
        <v>400</v>
      </c>
      <c r="O151" s="182"/>
      <c r="P151" s="106" t="s">
        <v>1271</v>
      </c>
    </row>
    <row r="152" spans="1:16" s="6" customFormat="1" x14ac:dyDescent="0.2">
      <c r="A152" s="16">
        <v>146</v>
      </c>
      <c r="B152" s="403" t="s">
        <v>1354</v>
      </c>
      <c r="C152" s="68" t="s">
        <v>188</v>
      </c>
      <c r="D152" s="97">
        <v>48233</v>
      </c>
      <c r="E152" s="73">
        <v>63185015</v>
      </c>
      <c r="F152" s="35" t="s">
        <v>780</v>
      </c>
      <c r="G152" s="74" t="s">
        <v>1019</v>
      </c>
      <c r="H152" s="45">
        <v>10</v>
      </c>
      <c r="I152" s="48">
        <v>22200</v>
      </c>
      <c r="J152" s="315">
        <f t="shared" si="4"/>
        <v>400</v>
      </c>
      <c r="K152" s="316"/>
      <c r="L152" s="182"/>
      <c r="M152" s="182"/>
      <c r="N152" s="182">
        <v>400</v>
      </c>
      <c r="O152" s="182"/>
      <c r="P152" s="106" t="s">
        <v>1272</v>
      </c>
    </row>
    <row r="153" spans="1:16" s="6" customFormat="1" x14ac:dyDescent="0.2">
      <c r="A153" s="16">
        <v>147</v>
      </c>
      <c r="B153" s="403" t="s">
        <v>1353</v>
      </c>
      <c r="C153" s="68" t="s">
        <v>188</v>
      </c>
      <c r="D153" s="97">
        <v>48234</v>
      </c>
      <c r="E153" s="73">
        <v>63185015</v>
      </c>
      <c r="F153" s="35" t="s">
        <v>780</v>
      </c>
      <c r="G153" s="74" t="s">
        <v>1019</v>
      </c>
      <c r="H153" s="45">
        <v>10</v>
      </c>
      <c r="I153" s="48">
        <v>22200</v>
      </c>
      <c r="J153" s="315">
        <f t="shared" ref="J153:J193" si="5">SUM(K153+L153+M153+N153+O153)</f>
        <v>400</v>
      </c>
      <c r="K153" s="316"/>
      <c r="L153" s="182"/>
      <c r="M153" s="182"/>
      <c r="N153" s="182">
        <v>400</v>
      </c>
      <c r="O153" s="182"/>
      <c r="P153" s="106" t="s">
        <v>1273</v>
      </c>
    </row>
    <row r="154" spans="1:16" s="6" customFormat="1" x14ac:dyDescent="0.2">
      <c r="A154" s="16">
        <v>148</v>
      </c>
      <c r="B154" s="403" t="s">
        <v>1330</v>
      </c>
      <c r="C154" s="68" t="s">
        <v>188</v>
      </c>
      <c r="D154" s="97">
        <v>48235</v>
      </c>
      <c r="E154" s="73">
        <v>63185015</v>
      </c>
      <c r="F154" s="35" t="s">
        <v>780</v>
      </c>
      <c r="G154" s="74" t="s">
        <v>1019</v>
      </c>
      <c r="H154" s="45">
        <v>10</v>
      </c>
      <c r="I154" s="48">
        <v>22200</v>
      </c>
      <c r="J154" s="315">
        <f t="shared" si="5"/>
        <v>400</v>
      </c>
      <c r="K154" s="316"/>
      <c r="L154" s="182"/>
      <c r="M154" s="182"/>
      <c r="N154" s="182">
        <v>400</v>
      </c>
      <c r="O154" s="182"/>
      <c r="P154" s="106" t="s">
        <v>1274</v>
      </c>
    </row>
    <row r="155" spans="1:16" s="6" customFormat="1" x14ac:dyDescent="0.2">
      <c r="A155" s="16">
        <v>149</v>
      </c>
      <c r="B155" s="403" t="s">
        <v>1335</v>
      </c>
      <c r="C155" s="68" t="s">
        <v>188</v>
      </c>
      <c r="D155" s="97">
        <v>48236</v>
      </c>
      <c r="E155" s="73">
        <v>63185015</v>
      </c>
      <c r="F155" s="35" t="s">
        <v>780</v>
      </c>
      <c r="G155" s="74" t="s">
        <v>1019</v>
      </c>
      <c r="H155" s="45">
        <v>10</v>
      </c>
      <c r="I155" s="48">
        <v>22200</v>
      </c>
      <c r="J155" s="315">
        <f t="shared" si="5"/>
        <v>400</v>
      </c>
      <c r="K155" s="316"/>
      <c r="L155" s="182"/>
      <c r="M155" s="182"/>
      <c r="N155" s="182">
        <v>400</v>
      </c>
      <c r="O155" s="182"/>
      <c r="P155" s="106" t="s">
        <v>1275</v>
      </c>
    </row>
    <row r="156" spans="1:16" s="6" customFormat="1" x14ac:dyDescent="0.2">
      <c r="A156" s="16">
        <v>150</v>
      </c>
      <c r="B156" s="403" t="s">
        <v>1484</v>
      </c>
      <c r="C156" s="68" t="s">
        <v>188</v>
      </c>
      <c r="D156" s="97">
        <v>48238</v>
      </c>
      <c r="E156" s="73">
        <v>63185015</v>
      </c>
      <c r="F156" s="35" t="s">
        <v>780</v>
      </c>
      <c r="G156" s="74" t="s">
        <v>1019</v>
      </c>
      <c r="H156" s="45">
        <v>10</v>
      </c>
      <c r="I156" s="48">
        <v>22200</v>
      </c>
      <c r="J156" s="315">
        <f t="shared" si="5"/>
        <v>400</v>
      </c>
      <c r="K156" s="316"/>
      <c r="L156" s="182"/>
      <c r="M156" s="182"/>
      <c r="N156" s="182">
        <v>400</v>
      </c>
      <c r="O156" s="182"/>
      <c r="P156" s="106" t="s">
        <v>1276</v>
      </c>
    </row>
    <row r="157" spans="1:16" s="6" customFormat="1" x14ac:dyDescent="0.2">
      <c r="A157" s="16">
        <v>151</v>
      </c>
      <c r="B157" s="403" t="s">
        <v>1435</v>
      </c>
      <c r="C157" s="68" t="s">
        <v>188</v>
      </c>
      <c r="D157" s="97">
        <v>48239</v>
      </c>
      <c r="E157" s="73">
        <v>63185015</v>
      </c>
      <c r="F157" s="35" t="s">
        <v>780</v>
      </c>
      <c r="G157" s="74" t="s">
        <v>1019</v>
      </c>
      <c r="H157" s="45">
        <v>10</v>
      </c>
      <c r="I157" s="48">
        <v>22200</v>
      </c>
      <c r="J157" s="315">
        <f t="shared" si="5"/>
        <v>400</v>
      </c>
      <c r="K157" s="316"/>
      <c r="L157" s="182"/>
      <c r="M157" s="182"/>
      <c r="N157" s="182">
        <v>400</v>
      </c>
      <c r="O157" s="182"/>
      <c r="P157" s="106" t="s">
        <v>1277</v>
      </c>
    </row>
    <row r="158" spans="1:16" s="6" customFormat="1" x14ac:dyDescent="0.2">
      <c r="A158" s="16">
        <v>152</v>
      </c>
      <c r="B158" s="403" t="s">
        <v>1425</v>
      </c>
      <c r="C158" s="68" t="s">
        <v>188</v>
      </c>
      <c r="D158" s="97">
        <v>48240</v>
      </c>
      <c r="E158" s="73">
        <v>63185015</v>
      </c>
      <c r="F158" s="35" t="s">
        <v>780</v>
      </c>
      <c r="G158" s="74" t="s">
        <v>1019</v>
      </c>
      <c r="H158" s="45">
        <v>10</v>
      </c>
      <c r="I158" s="48">
        <v>22200</v>
      </c>
      <c r="J158" s="315">
        <f t="shared" si="5"/>
        <v>400</v>
      </c>
      <c r="K158" s="316"/>
      <c r="L158" s="182"/>
      <c r="M158" s="182"/>
      <c r="N158" s="182">
        <v>400</v>
      </c>
      <c r="O158" s="182"/>
      <c r="P158" s="106" t="s">
        <v>1278</v>
      </c>
    </row>
    <row r="159" spans="1:16" s="6" customFormat="1" x14ac:dyDescent="0.2">
      <c r="A159" s="16">
        <v>153</v>
      </c>
      <c r="B159" s="403" t="s">
        <v>1409</v>
      </c>
      <c r="C159" s="68" t="s">
        <v>188</v>
      </c>
      <c r="D159" s="97">
        <v>48242</v>
      </c>
      <c r="E159" s="73">
        <v>63185015</v>
      </c>
      <c r="F159" s="35" t="s">
        <v>780</v>
      </c>
      <c r="G159" s="74" t="s">
        <v>1019</v>
      </c>
      <c r="H159" s="45">
        <v>10</v>
      </c>
      <c r="I159" s="48">
        <v>22200</v>
      </c>
      <c r="J159" s="315">
        <f t="shared" si="5"/>
        <v>400</v>
      </c>
      <c r="K159" s="316"/>
      <c r="L159" s="182"/>
      <c r="M159" s="182"/>
      <c r="N159" s="182">
        <v>400</v>
      </c>
      <c r="O159" s="182"/>
      <c r="P159" s="106" t="s">
        <v>1279</v>
      </c>
    </row>
    <row r="160" spans="1:16" s="6" customFormat="1" x14ac:dyDescent="0.2">
      <c r="A160" s="16">
        <v>154</v>
      </c>
      <c r="B160" s="403" t="s">
        <v>1448</v>
      </c>
      <c r="C160" s="68" t="s">
        <v>188</v>
      </c>
      <c r="D160" s="97">
        <v>48243</v>
      </c>
      <c r="E160" s="73">
        <v>63185015</v>
      </c>
      <c r="F160" s="35" t="s">
        <v>780</v>
      </c>
      <c r="G160" s="74" t="s">
        <v>1019</v>
      </c>
      <c r="H160" s="45">
        <v>10</v>
      </c>
      <c r="I160" s="48">
        <v>22200</v>
      </c>
      <c r="J160" s="315">
        <f t="shared" si="5"/>
        <v>400</v>
      </c>
      <c r="K160" s="316"/>
      <c r="L160" s="182"/>
      <c r="M160" s="182"/>
      <c r="N160" s="182">
        <v>400</v>
      </c>
      <c r="O160" s="182"/>
      <c r="P160" s="106" t="s">
        <v>1280</v>
      </c>
    </row>
    <row r="161" spans="1:16" s="6" customFormat="1" x14ac:dyDescent="0.2">
      <c r="A161" s="16">
        <v>155</v>
      </c>
      <c r="B161" s="403" t="s">
        <v>1405</v>
      </c>
      <c r="C161" s="68" t="s">
        <v>188</v>
      </c>
      <c r="D161" s="97">
        <v>48244</v>
      </c>
      <c r="E161" s="73">
        <v>63185015</v>
      </c>
      <c r="F161" s="35" t="s">
        <v>780</v>
      </c>
      <c r="G161" s="74" t="s">
        <v>1019</v>
      </c>
      <c r="H161" s="45">
        <v>10</v>
      </c>
      <c r="I161" s="48">
        <v>22200</v>
      </c>
      <c r="J161" s="315">
        <f t="shared" si="5"/>
        <v>400</v>
      </c>
      <c r="K161" s="316"/>
      <c r="L161" s="182"/>
      <c r="M161" s="182"/>
      <c r="N161" s="182">
        <v>400</v>
      </c>
      <c r="O161" s="182"/>
      <c r="P161" s="106" t="s">
        <v>1281</v>
      </c>
    </row>
    <row r="162" spans="1:16" s="6" customFormat="1" x14ac:dyDescent="0.2">
      <c r="A162" s="16">
        <v>156</v>
      </c>
      <c r="B162" s="403" t="s">
        <v>1404</v>
      </c>
      <c r="C162" s="68" t="s">
        <v>188</v>
      </c>
      <c r="D162" s="97">
        <v>48245</v>
      </c>
      <c r="E162" s="73">
        <v>63185015</v>
      </c>
      <c r="F162" s="35" t="s">
        <v>780</v>
      </c>
      <c r="G162" s="74" t="s">
        <v>1019</v>
      </c>
      <c r="H162" s="45">
        <v>10</v>
      </c>
      <c r="I162" s="48">
        <v>22200</v>
      </c>
      <c r="J162" s="315">
        <f t="shared" si="5"/>
        <v>400</v>
      </c>
      <c r="K162" s="316"/>
      <c r="L162" s="182"/>
      <c r="M162" s="182"/>
      <c r="N162" s="182">
        <v>400</v>
      </c>
      <c r="O162" s="182"/>
      <c r="P162" s="106" t="s">
        <v>1282</v>
      </c>
    </row>
    <row r="163" spans="1:16" s="6" customFormat="1" x14ac:dyDescent="0.2">
      <c r="A163" s="16">
        <v>157</v>
      </c>
      <c r="B163" s="403" t="s">
        <v>1470</v>
      </c>
      <c r="C163" s="68" t="s">
        <v>188</v>
      </c>
      <c r="D163" s="97">
        <v>48246</v>
      </c>
      <c r="E163" s="73">
        <v>63185015</v>
      </c>
      <c r="F163" s="35" t="s">
        <v>780</v>
      </c>
      <c r="G163" s="74" t="s">
        <v>1019</v>
      </c>
      <c r="H163" s="45">
        <v>10</v>
      </c>
      <c r="I163" s="48">
        <v>22200</v>
      </c>
      <c r="J163" s="315">
        <f t="shared" si="5"/>
        <v>400</v>
      </c>
      <c r="K163" s="316"/>
      <c r="L163" s="182"/>
      <c r="M163" s="182"/>
      <c r="N163" s="182">
        <v>400</v>
      </c>
      <c r="O163" s="182"/>
      <c r="P163" s="106" t="s">
        <v>1283</v>
      </c>
    </row>
    <row r="164" spans="1:16" s="6" customFormat="1" x14ac:dyDescent="0.2">
      <c r="A164" s="16">
        <v>158</v>
      </c>
      <c r="B164" s="403" t="s">
        <v>1396</v>
      </c>
      <c r="C164" s="68" t="s">
        <v>188</v>
      </c>
      <c r="D164" s="97">
        <v>48247</v>
      </c>
      <c r="E164" s="73">
        <v>63185015</v>
      </c>
      <c r="F164" s="35" t="s">
        <v>780</v>
      </c>
      <c r="G164" s="74" t="s">
        <v>1019</v>
      </c>
      <c r="H164" s="45">
        <v>10</v>
      </c>
      <c r="I164" s="48">
        <v>22200</v>
      </c>
      <c r="J164" s="315">
        <f t="shared" si="5"/>
        <v>400</v>
      </c>
      <c r="K164" s="316"/>
      <c r="L164" s="182"/>
      <c r="M164" s="182"/>
      <c r="N164" s="182">
        <v>400</v>
      </c>
      <c r="O164" s="182"/>
      <c r="P164" s="106" t="s">
        <v>1284</v>
      </c>
    </row>
    <row r="165" spans="1:16" s="6" customFormat="1" x14ac:dyDescent="0.2">
      <c r="A165" s="16">
        <v>159</v>
      </c>
      <c r="B165" s="403" t="s">
        <v>1469</v>
      </c>
      <c r="C165" s="68" t="s">
        <v>188</v>
      </c>
      <c r="D165" s="97">
        <v>48249</v>
      </c>
      <c r="E165" s="73">
        <v>63185015</v>
      </c>
      <c r="F165" s="35" t="s">
        <v>780</v>
      </c>
      <c r="G165" s="74" t="s">
        <v>1019</v>
      </c>
      <c r="H165" s="45">
        <v>10</v>
      </c>
      <c r="I165" s="48">
        <v>22200</v>
      </c>
      <c r="J165" s="315">
        <f t="shared" si="5"/>
        <v>400</v>
      </c>
      <c r="K165" s="316"/>
      <c r="L165" s="182"/>
      <c r="M165" s="182"/>
      <c r="N165" s="182">
        <v>400</v>
      </c>
      <c r="O165" s="182"/>
      <c r="P165" s="106" t="s">
        <v>1285</v>
      </c>
    </row>
    <row r="166" spans="1:16" s="6" customFormat="1" x14ac:dyDescent="0.2">
      <c r="A166" s="16">
        <v>160</v>
      </c>
      <c r="B166" s="403" t="s">
        <v>1352</v>
      </c>
      <c r="C166" s="68" t="s">
        <v>188</v>
      </c>
      <c r="D166" s="97">
        <v>48250</v>
      </c>
      <c r="E166" s="73">
        <v>63185015</v>
      </c>
      <c r="F166" s="35" t="s">
        <v>780</v>
      </c>
      <c r="G166" s="74" t="s">
        <v>1019</v>
      </c>
      <c r="H166" s="45">
        <v>10</v>
      </c>
      <c r="I166" s="48">
        <v>22200</v>
      </c>
      <c r="J166" s="315">
        <f t="shared" si="5"/>
        <v>400</v>
      </c>
      <c r="K166" s="316"/>
      <c r="L166" s="182"/>
      <c r="M166" s="182"/>
      <c r="N166" s="182">
        <v>400</v>
      </c>
      <c r="O166" s="182"/>
      <c r="P166" s="106" t="s">
        <v>1286</v>
      </c>
    </row>
    <row r="167" spans="1:16" s="6" customFormat="1" x14ac:dyDescent="0.2">
      <c r="A167" s="16">
        <v>161</v>
      </c>
      <c r="B167" s="403" t="s">
        <v>1366</v>
      </c>
      <c r="C167" s="68" t="s">
        <v>188</v>
      </c>
      <c r="D167" s="97">
        <v>48251</v>
      </c>
      <c r="E167" s="73">
        <v>63185015</v>
      </c>
      <c r="F167" s="35" t="s">
        <v>780</v>
      </c>
      <c r="G167" s="74" t="s">
        <v>1019</v>
      </c>
      <c r="H167" s="45">
        <v>10</v>
      </c>
      <c r="I167" s="48">
        <v>22200</v>
      </c>
      <c r="J167" s="315">
        <f t="shared" si="5"/>
        <v>400</v>
      </c>
      <c r="K167" s="316"/>
      <c r="L167" s="182"/>
      <c r="M167" s="182"/>
      <c r="N167" s="182">
        <v>400</v>
      </c>
      <c r="O167" s="182"/>
      <c r="P167" s="106" t="s">
        <v>1287</v>
      </c>
    </row>
    <row r="168" spans="1:16" s="6" customFormat="1" x14ac:dyDescent="0.2">
      <c r="A168" s="16">
        <v>162</v>
      </c>
      <c r="B168" s="505" t="s">
        <v>1315</v>
      </c>
      <c r="C168" s="506" t="s">
        <v>188</v>
      </c>
      <c r="D168" s="417">
        <v>48252</v>
      </c>
      <c r="E168" s="417">
        <v>63185015</v>
      </c>
      <c r="F168" s="503" t="s">
        <v>780</v>
      </c>
      <c r="G168" s="482" t="s">
        <v>1019</v>
      </c>
      <c r="H168" s="501">
        <v>10</v>
      </c>
      <c r="I168" s="502">
        <v>22200</v>
      </c>
      <c r="J168" s="479">
        <f t="shared" si="5"/>
        <v>400</v>
      </c>
      <c r="K168" s="480"/>
      <c r="L168" s="481"/>
      <c r="M168" s="481"/>
      <c r="N168" s="481">
        <v>400</v>
      </c>
      <c r="O168" s="481"/>
      <c r="P168" s="504" t="s">
        <v>1288</v>
      </c>
    </row>
    <row r="169" spans="1:16" s="6" customFormat="1" x14ac:dyDescent="0.2">
      <c r="A169" s="16">
        <v>163</v>
      </c>
      <c r="B169" s="403" t="s">
        <v>1392</v>
      </c>
      <c r="C169" s="68" t="s">
        <v>188</v>
      </c>
      <c r="D169" s="97">
        <v>48253</v>
      </c>
      <c r="E169" s="73">
        <v>63185015</v>
      </c>
      <c r="F169" s="35" t="s">
        <v>780</v>
      </c>
      <c r="G169" s="74" t="s">
        <v>1019</v>
      </c>
      <c r="H169" s="45">
        <v>10</v>
      </c>
      <c r="I169" s="48">
        <v>22200</v>
      </c>
      <c r="J169" s="315">
        <f t="shared" si="5"/>
        <v>400</v>
      </c>
      <c r="K169" s="316"/>
      <c r="L169" s="182"/>
      <c r="M169" s="182"/>
      <c r="N169" s="182">
        <v>400</v>
      </c>
      <c r="O169" s="182"/>
      <c r="P169" s="106" t="s">
        <v>1289</v>
      </c>
    </row>
    <row r="170" spans="1:16" s="6" customFormat="1" x14ac:dyDescent="0.2">
      <c r="A170" s="16">
        <v>164</v>
      </c>
      <c r="B170" s="403" t="s">
        <v>1439</v>
      </c>
      <c r="C170" s="68" t="s">
        <v>188</v>
      </c>
      <c r="D170" s="97">
        <v>48255</v>
      </c>
      <c r="E170" s="73">
        <v>63185015</v>
      </c>
      <c r="F170" s="35" t="s">
        <v>780</v>
      </c>
      <c r="G170" s="74" t="s">
        <v>1019</v>
      </c>
      <c r="H170" s="45">
        <v>10</v>
      </c>
      <c r="I170" s="48">
        <v>22200</v>
      </c>
      <c r="J170" s="315">
        <f t="shared" si="5"/>
        <v>400</v>
      </c>
      <c r="K170" s="316"/>
      <c r="L170" s="182"/>
      <c r="M170" s="182"/>
      <c r="N170" s="182">
        <v>400</v>
      </c>
      <c r="O170" s="182"/>
      <c r="P170" s="106" t="s">
        <v>1290</v>
      </c>
    </row>
    <row r="171" spans="1:16" s="6" customFormat="1" x14ac:dyDescent="0.2">
      <c r="A171" s="16">
        <v>165</v>
      </c>
      <c r="B171" s="403" t="s">
        <v>1399</v>
      </c>
      <c r="C171" s="68" t="s">
        <v>188</v>
      </c>
      <c r="D171" s="97">
        <v>48256</v>
      </c>
      <c r="E171" s="73">
        <v>63185015</v>
      </c>
      <c r="F171" s="35" t="s">
        <v>780</v>
      </c>
      <c r="G171" s="74" t="s">
        <v>1019</v>
      </c>
      <c r="H171" s="45">
        <v>10</v>
      </c>
      <c r="I171" s="48">
        <v>22200</v>
      </c>
      <c r="J171" s="315">
        <f t="shared" si="5"/>
        <v>400</v>
      </c>
      <c r="K171" s="316"/>
      <c r="L171" s="182"/>
      <c r="M171" s="182"/>
      <c r="N171" s="182">
        <v>400</v>
      </c>
      <c r="O171" s="182"/>
      <c r="P171" s="106" t="s">
        <v>1291</v>
      </c>
    </row>
    <row r="172" spans="1:16" s="6" customFormat="1" x14ac:dyDescent="0.2">
      <c r="A172" s="16">
        <v>166</v>
      </c>
      <c r="B172" s="403" t="s">
        <v>1486</v>
      </c>
      <c r="C172" s="68" t="s">
        <v>188</v>
      </c>
      <c r="D172" s="97">
        <v>48257</v>
      </c>
      <c r="E172" s="73">
        <v>63185015</v>
      </c>
      <c r="F172" s="35" t="s">
        <v>780</v>
      </c>
      <c r="G172" s="74" t="s">
        <v>1019</v>
      </c>
      <c r="H172" s="45">
        <v>10</v>
      </c>
      <c r="I172" s="48">
        <v>22200</v>
      </c>
      <c r="J172" s="315">
        <f t="shared" si="5"/>
        <v>400</v>
      </c>
      <c r="K172" s="316"/>
      <c r="L172" s="182"/>
      <c r="M172" s="182"/>
      <c r="N172" s="182">
        <v>400</v>
      </c>
      <c r="O172" s="182"/>
      <c r="P172" s="106" t="s">
        <v>1292</v>
      </c>
    </row>
    <row r="173" spans="1:16" s="6" customFormat="1" x14ac:dyDescent="0.2">
      <c r="A173" s="16">
        <v>167</v>
      </c>
      <c r="B173" s="403" t="s">
        <v>1430</v>
      </c>
      <c r="C173" s="68" t="s">
        <v>188</v>
      </c>
      <c r="D173" s="97">
        <v>48258</v>
      </c>
      <c r="E173" s="73">
        <v>63185015</v>
      </c>
      <c r="F173" s="35" t="s">
        <v>780</v>
      </c>
      <c r="G173" s="74" t="s">
        <v>1019</v>
      </c>
      <c r="H173" s="45">
        <v>10</v>
      </c>
      <c r="I173" s="48">
        <v>22200</v>
      </c>
      <c r="J173" s="315">
        <f t="shared" si="5"/>
        <v>400</v>
      </c>
      <c r="K173" s="316"/>
      <c r="L173" s="182"/>
      <c r="M173" s="182"/>
      <c r="N173" s="182">
        <v>400</v>
      </c>
      <c r="O173" s="182"/>
      <c r="P173" s="106" t="s">
        <v>1293</v>
      </c>
    </row>
    <row r="174" spans="1:16" s="6" customFormat="1" x14ac:dyDescent="0.2">
      <c r="A174" s="16">
        <v>168</v>
      </c>
      <c r="B174" s="403" t="s">
        <v>1372</v>
      </c>
      <c r="C174" s="68" t="s">
        <v>188</v>
      </c>
      <c r="D174" s="97">
        <v>48259</v>
      </c>
      <c r="E174" s="73">
        <v>63185015</v>
      </c>
      <c r="F174" s="35" t="s">
        <v>780</v>
      </c>
      <c r="G174" s="74" t="s">
        <v>1019</v>
      </c>
      <c r="H174" s="45">
        <v>10</v>
      </c>
      <c r="I174" s="48">
        <v>22200</v>
      </c>
      <c r="J174" s="315">
        <f t="shared" si="5"/>
        <v>400</v>
      </c>
      <c r="K174" s="316"/>
      <c r="L174" s="182"/>
      <c r="M174" s="182"/>
      <c r="N174" s="182">
        <v>400</v>
      </c>
      <c r="O174" s="182"/>
      <c r="P174" s="106" t="s">
        <v>1294</v>
      </c>
    </row>
    <row r="175" spans="1:16" s="6" customFormat="1" x14ac:dyDescent="0.2">
      <c r="A175" s="16">
        <v>169</v>
      </c>
      <c r="B175" s="403" t="s">
        <v>1459</v>
      </c>
      <c r="C175" s="68" t="s">
        <v>188</v>
      </c>
      <c r="D175" s="97">
        <v>48260</v>
      </c>
      <c r="E175" s="73">
        <v>63185015</v>
      </c>
      <c r="F175" s="35" t="s">
        <v>780</v>
      </c>
      <c r="G175" s="74" t="s">
        <v>1019</v>
      </c>
      <c r="H175" s="45">
        <v>10</v>
      </c>
      <c r="I175" s="48">
        <v>22200</v>
      </c>
      <c r="J175" s="315">
        <f t="shared" si="5"/>
        <v>400</v>
      </c>
      <c r="K175" s="316"/>
      <c r="L175" s="182"/>
      <c r="M175" s="182"/>
      <c r="N175" s="182">
        <v>400</v>
      </c>
      <c r="O175" s="182"/>
      <c r="P175" s="106" t="s">
        <v>1295</v>
      </c>
    </row>
    <row r="176" spans="1:16" s="6" customFormat="1" x14ac:dyDescent="0.2">
      <c r="A176" s="16">
        <v>170</v>
      </c>
      <c r="B176" s="403" t="s">
        <v>1403</v>
      </c>
      <c r="C176" s="68" t="s">
        <v>188</v>
      </c>
      <c r="D176" s="97">
        <v>48261</v>
      </c>
      <c r="E176" s="73">
        <v>63185015</v>
      </c>
      <c r="F176" s="35" t="s">
        <v>780</v>
      </c>
      <c r="G176" s="74" t="s">
        <v>1019</v>
      </c>
      <c r="H176" s="45">
        <v>10</v>
      </c>
      <c r="I176" s="48">
        <v>22200</v>
      </c>
      <c r="J176" s="315">
        <f t="shared" si="5"/>
        <v>400</v>
      </c>
      <c r="K176" s="316"/>
      <c r="L176" s="182"/>
      <c r="M176" s="182"/>
      <c r="N176" s="182">
        <v>400</v>
      </c>
      <c r="O176" s="182"/>
      <c r="P176" s="106" t="s">
        <v>1296</v>
      </c>
    </row>
    <row r="177" spans="1:16" s="6" customFormat="1" x14ac:dyDescent="0.2">
      <c r="A177" s="16">
        <v>171</v>
      </c>
      <c r="B177" s="403" t="s">
        <v>1471</v>
      </c>
      <c r="C177" s="68" t="s">
        <v>188</v>
      </c>
      <c r="D177" s="97">
        <v>48262</v>
      </c>
      <c r="E177" s="73">
        <v>63185015</v>
      </c>
      <c r="F177" s="35" t="s">
        <v>780</v>
      </c>
      <c r="G177" s="74" t="s">
        <v>1019</v>
      </c>
      <c r="H177" s="45">
        <v>10</v>
      </c>
      <c r="I177" s="48">
        <v>22200</v>
      </c>
      <c r="J177" s="315">
        <f t="shared" si="5"/>
        <v>400</v>
      </c>
      <c r="K177" s="316"/>
      <c r="L177" s="182"/>
      <c r="M177" s="182"/>
      <c r="N177" s="182">
        <v>400</v>
      </c>
      <c r="O177" s="182"/>
      <c r="P177" s="106" t="s">
        <v>1297</v>
      </c>
    </row>
    <row r="178" spans="1:16" s="6" customFormat="1" x14ac:dyDescent="0.2">
      <c r="A178" s="16">
        <v>172</v>
      </c>
      <c r="B178" s="403" t="s">
        <v>1406</v>
      </c>
      <c r="C178" s="68" t="s">
        <v>188</v>
      </c>
      <c r="D178" s="97">
        <v>48264</v>
      </c>
      <c r="E178" s="73">
        <v>63185015</v>
      </c>
      <c r="F178" s="35" t="s">
        <v>780</v>
      </c>
      <c r="G178" s="74" t="s">
        <v>1019</v>
      </c>
      <c r="H178" s="45">
        <v>10</v>
      </c>
      <c r="I178" s="48">
        <v>22200</v>
      </c>
      <c r="J178" s="315">
        <f t="shared" si="5"/>
        <v>400</v>
      </c>
      <c r="K178" s="316"/>
      <c r="L178" s="182"/>
      <c r="M178" s="182"/>
      <c r="N178" s="182">
        <v>400</v>
      </c>
      <c r="O178" s="182"/>
      <c r="P178" s="106" t="s">
        <v>1298</v>
      </c>
    </row>
    <row r="179" spans="1:16" s="6" customFormat="1" x14ac:dyDescent="0.2">
      <c r="A179" s="16">
        <v>173</v>
      </c>
      <c r="B179" s="403" t="s">
        <v>1411</v>
      </c>
      <c r="C179" s="68" t="s">
        <v>188</v>
      </c>
      <c r="D179" s="97">
        <v>48265</v>
      </c>
      <c r="E179" s="73">
        <v>63185015</v>
      </c>
      <c r="F179" s="35" t="s">
        <v>780</v>
      </c>
      <c r="G179" s="74" t="s">
        <v>1019</v>
      </c>
      <c r="H179" s="45">
        <v>10</v>
      </c>
      <c r="I179" s="48">
        <v>22200</v>
      </c>
      <c r="J179" s="315">
        <f t="shared" si="5"/>
        <v>400</v>
      </c>
      <c r="K179" s="316"/>
      <c r="L179" s="182"/>
      <c r="M179" s="182"/>
      <c r="N179" s="182">
        <v>400</v>
      </c>
      <c r="O179" s="182"/>
      <c r="P179" s="106" t="s">
        <v>1299</v>
      </c>
    </row>
    <row r="180" spans="1:16" s="6" customFormat="1" x14ac:dyDescent="0.2">
      <c r="A180" s="16">
        <v>174</v>
      </c>
      <c r="B180" s="403" t="s">
        <v>1413</v>
      </c>
      <c r="C180" s="68" t="s">
        <v>188</v>
      </c>
      <c r="D180" s="97">
        <v>48266</v>
      </c>
      <c r="E180" s="73">
        <v>63185015</v>
      </c>
      <c r="F180" s="35" t="s">
        <v>780</v>
      </c>
      <c r="G180" s="74" t="s">
        <v>1019</v>
      </c>
      <c r="H180" s="45">
        <v>10</v>
      </c>
      <c r="I180" s="48">
        <v>22200</v>
      </c>
      <c r="J180" s="315">
        <f t="shared" si="5"/>
        <v>400</v>
      </c>
      <c r="K180" s="316"/>
      <c r="L180" s="182"/>
      <c r="M180" s="182"/>
      <c r="N180" s="182">
        <v>400</v>
      </c>
      <c r="O180" s="182"/>
      <c r="P180" s="106" t="s">
        <v>1300</v>
      </c>
    </row>
    <row r="181" spans="1:16" s="6" customFormat="1" x14ac:dyDescent="0.2">
      <c r="A181" s="16">
        <v>175</v>
      </c>
      <c r="B181" s="403" t="s">
        <v>1416</v>
      </c>
      <c r="C181" s="68" t="s">
        <v>188</v>
      </c>
      <c r="D181" s="97">
        <v>48267</v>
      </c>
      <c r="E181" s="73">
        <v>63185015</v>
      </c>
      <c r="F181" s="35" t="s">
        <v>780</v>
      </c>
      <c r="G181" s="74" t="s">
        <v>1019</v>
      </c>
      <c r="H181" s="45">
        <v>10</v>
      </c>
      <c r="I181" s="48">
        <v>22200</v>
      </c>
      <c r="J181" s="315">
        <f t="shared" si="5"/>
        <v>400</v>
      </c>
      <c r="K181" s="316"/>
      <c r="L181" s="182"/>
      <c r="M181" s="182"/>
      <c r="N181" s="182">
        <v>400</v>
      </c>
      <c r="O181" s="182"/>
      <c r="P181" s="106" t="s">
        <v>1301</v>
      </c>
    </row>
    <row r="182" spans="1:16" s="6" customFormat="1" x14ac:dyDescent="0.2">
      <c r="A182" s="16">
        <v>176</v>
      </c>
      <c r="B182" s="403" t="s">
        <v>1414</v>
      </c>
      <c r="C182" s="68" t="s">
        <v>188</v>
      </c>
      <c r="D182" s="97">
        <v>48268</v>
      </c>
      <c r="E182" s="73">
        <v>63185015</v>
      </c>
      <c r="F182" s="35" t="s">
        <v>780</v>
      </c>
      <c r="G182" s="74" t="s">
        <v>1019</v>
      </c>
      <c r="H182" s="45">
        <v>10</v>
      </c>
      <c r="I182" s="48">
        <v>22200</v>
      </c>
      <c r="J182" s="315">
        <f t="shared" si="5"/>
        <v>400</v>
      </c>
      <c r="K182" s="316"/>
      <c r="L182" s="182"/>
      <c r="M182" s="182"/>
      <c r="N182" s="182">
        <v>400</v>
      </c>
      <c r="O182" s="182"/>
      <c r="P182" s="106" t="s">
        <v>1302</v>
      </c>
    </row>
    <row r="183" spans="1:16" s="6" customFormat="1" x14ac:dyDescent="0.2">
      <c r="A183" s="16">
        <v>177</v>
      </c>
      <c r="B183" s="403" t="s">
        <v>1418</v>
      </c>
      <c r="C183" s="68" t="s">
        <v>188</v>
      </c>
      <c r="D183" s="97">
        <v>48269</v>
      </c>
      <c r="E183" s="73">
        <v>63185015</v>
      </c>
      <c r="F183" s="35" t="s">
        <v>780</v>
      </c>
      <c r="G183" s="74" t="s">
        <v>1019</v>
      </c>
      <c r="H183" s="45">
        <v>10</v>
      </c>
      <c r="I183" s="48">
        <v>22200</v>
      </c>
      <c r="J183" s="315">
        <f t="shared" si="5"/>
        <v>400</v>
      </c>
      <c r="K183" s="316"/>
      <c r="L183" s="182"/>
      <c r="M183" s="182"/>
      <c r="N183" s="182">
        <v>400</v>
      </c>
      <c r="O183" s="182"/>
      <c r="P183" s="106" t="s">
        <v>1303</v>
      </c>
    </row>
    <row r="184" spans="1:16" s="6" customFormat="1" x14ac:dyDescent="0.2">
      <c r="A184" s="16">
        <v>178</v>
      </c>
      <c r="B184" s="403" t="s">
        <v>1419</v>
      </c>
      <c r="C184" s="68" t="s">
        <v>188</v>
      </c>
      <c r="D184" s="97">
        <v>48271</v>
      </c>
      <c r="E184" s="73">
        <v>63185015</v>
      </c>
      <c r="F184" s="35" t="s">
        <v>780</v>
      </c>
      <c r="G184" s="74" t="s">
        <v>1019</v>
      </c>
      <c r="H184" s="45">
        <v>10</v>
      </c>
      <c r="I184" s="48">
        <v>22200</v>
      </c>
      <c r="J184" s="315">
        <f t="shared" si="5"/>
        <v>400</v>
      </c>
      <c r="K184" s="316"/>
      <c r="L184" s="182"/>
      <c r="M184" s="182"/>
      <c r="N184" s="182">
        <v>400</v>
      </c>
      <c r="O184" s="182"/>
      <c r="P184" s="106" t="s">
        <v>1304</v>
      </c>
    </row>
    <row r="185" spans="1:16" s="6" customFormat="1" x14ac:dyDescent="0.2">
      <c r="A185" s="16">
        <v>179</v>
      </c>
      <c r="B185" s="403" t="s">
        <v>1420</v>
      </c>
      <c r="C185" s="68" t="s">
        <v>188</v>
      </c>
      <c r="D185" s="97">
        <v>48272</v>
      </c>
      <c r="E185" s="73">
        <v>63185015</v>
      </c>
      <c r="F185" s="35" t="s">
        <v>780</v>
      </c>
      <c r="G185" s="74" t="s">
        <v>1019</v>
      </c>
      <c r="H185" s="45">
        <v>10</v>
      </c>
      <c r="I185" s="48">
        <v>22200</v>
      </c>
      <c r="J185" s="315">
        <f t="shared" si="5"/>
        <v>400</v>
      </c>
      <c r="K185" s="316"/>
      <c r="L185" s="182"/>
      <c r="M185" s="182"/>
      <c r="N185" s="182">
        <v>400</v>
      </c>
      <c r="O185" s="182"/>
      <c r="P185" s="106" t="s">
        <v>1305</v>
      </c>
    </row>
    <row r="186" spans="1:16" s="6" customFormat="1" x14ac:dyDescent="0.2">
      <c r="A186" s="16">
        <v>180</v>
      </c>
      <c r="B186" s="403" t="s">
        <v>1379</v>
      </c>
      <c r="C186" s="68" t="s">
        <v>188</v>
      </c>
      <c r="D186" s="97">
        <v>48273</v>
      </c>
      <c r="E186" s="73">
        <v>63185015</v>
      </c>
      <c r="F186" s="35" t="s">
        <v>780</v>
      </c>
      <c r="G186" s="74" t="s">
        <v>1019</v>
      </c>
      <c r="H186" s="45">
        <v>10</v>
      </c>
      <c r="I186" s="48">
        <v>22200</v>
      </c>
      <c r="J186" s="315">
        <f t="shared" si="5"/>
        <v>400</v>
      </c>
      <c r="K186" s="316"/>
      <c r="L186" s="182"/>
      <c r="M186" s="182"/>
      <c r="N186" s="182">
        <v>400</v>
      </c>
      <c r="O186" s="182"/>
      <c r="P186" s="106" t="s">
        <v>1306</v>
      </c>
    </row>
    <row r="187" spans="1:16" s="6" customFormat="1" x14ac:dyDescent="0.2">
      <c r="A187" s="16">
        <v>181</v>
      </c>
      <c r="B187" s="403" t="s">
        <v>1458</v>
      </c>
      <c r="C187" s="68" t="s">
        <v>188</v>
      </c>
      <c r="D187" s="97">
        <v>48274</v>
      </c>
      <c r="E187" s="73">
        <v>63185015</v>
      </c>
      <c r="F187" s="35" t="s">
        <v>780</v>
      </c>
      <c r="G187" s="74" t="s">
        <v>1019</v>
      </c>
      <c r="H187" s="45">
        <v>10</v>
      </c>
      <c r="I187" s="48">
        <v>22200</v>
      </c>
      <c r="J187" s="315">
        <f t="shared" si="5"/>
        <v>400</v>
      </c>
      <c r="K187" s="316"/>
      <c r="L187" s="182"/>
      <c r="M187" s="182"/>
      <c r="N187" s="182">
        <v>400</v>
      </c>
      <c r="O187" s="182"/>
      <c r="P187" s="106" t="s">
        <v>1307</v>
      </c>
    </row>
    <row r="188" spans="1:16" s="6" customFormat="1" x14ac:dyDescent="0.2">
      <c r="A188" s="16">
        <v>182</v>
      </c>
      <c r="B188" s="403" t="s">
        <v>1461</v>
      </c>
      <c r="C188" s="68" t="s">
        <v>188</v>
      </c>
      <c r="D188" s="97">
        <v>48275</v>
      </c>
      <c r="E188" s="73">
        <v>63185015</v>
      </c>
      <c r="F188" s="35" t="s">
        <v>780</v>
      </c>
      <c r="G188" s="74" t="s">
        <v>1019</v>
      </c>
      <c r="H188" s="45">
        <v>10</v>
      </c>
      <c r="I188" s="48">
        <v>22200</v>
      </c>
      <c r="J188" s="315">
        <f t="shared" si="5"/>
        <v>400</v>
      </c>
      <c r="K188" s="316"/>
      <c r="L188" s="182"/>
      <c r="M188" s="182"/>
      <c r="N188" s="182">
        <v>400</v>
      </c>
      <c r="O188" s="182"/>
      <c r="P188" s="106" t="s">
        <v>1308</v>
      </c>
    </row>
    <row r="189" spans="1:16" s="6" customFormat="1" x14ac:dyDescent="0.2">
      <c r="A189" s="16">
        <v>183</v>
      </c>
      <c r="B189" s="403" t="s">
        <v>1462</v>
      </c>
      <c r="C189" s="68" t="s">
        <v>188</v>
      </c>
      <c r="D189" s="97">
        <v>48276</v>
      </c>
      <c r="E189" s="73">
        <v>63185015</v>
      </c>
      <c r="F189" s="35" t="s">
        <v>780</v>
      </c>
      <c r="G189" s="74" t="s">
        <v>1019</v>
      </c>
      <c r="H189" s="45">
        <v>10</v>
      </c>
      <c r="I189" s="48">
        <v>22200</v>
      </c>
      <c r="J189" s="315">
        <f t="shared" si="5"/>
        <v>400</v>
      </c>
      <c r="K189" s="316"/>
      <c r="L189" s="182"/>
      <c r="M189" s="182"/>
      <c r="N189" s="182">
        <v>400</v>
      </c>
      <c r="O189" s="182"/>
      <c r="P189" s="106" t="s">
        <v>1309</v>
      </c>
    </row>
    <row r="190" spans="1:16" s="6" customFormat="1" x14ac:dyDescent="0.2">
      <c r="A190" s="16">
        <v>184</v>
      </c>
      <c r="B190" s="403" t="s">
        <v>1428</v>
      </c>
      <c r="C190" s="68" t="s">
        <v>188</v>
      </c>
      <c r="D190" s="97">
        <v>48278</v>
      </c>
      <c r="E190" s="73">
        <v>63185015</v>
      </c>
      <c r="F190" s="35" t="s">
        <v>780</v>
      </c>
      <c r="G190" s="74" t="s">
        <v>1019</v>
      </c>
      <c r="H190" s="45">
        <v>10</v>
      </c>
      <c r="I190" s="48">
        <v>22200</v>
      </c>
      <c r="J190" s="315">
        <f t="shared" si="5"/>
        <v>400</v>
      </c>
      <c r="K190" s="316"/>
      <c r="L190" s="182"/>
      <c r="M190" s="182"/>
      <c r="N190" s="182">
        <v>400</v>
      </c>
      <c r="O190" s="182"/>
      <c r="P190" s="106" t="s">
        <v>1310</v>
      </c>
    </row>
    <row r="191" spans="1:16" s="6" customFormat="1" x14ac:dyDescent="0.2">
      <c r="A191" s="16">
        <v>185</v>
      </c>
      <c r="B191" s="403" t="s">
        <v>1431</v>
      </c>
      <c r="C191" s="68" t="s">
        <v>188</v>
      </c>
      <c r="D191" s="97">
        <v>48279</v>
      </c>
      <c r="E191" s="73">
        <v>63185015</v>
      </c>
      <c r="F191" s="35" t="s">
        <v>780</v>
      </c>
      <c r="G191" s="74" t="s">
        <v>1019</v>
      </c>
      <c r="H191" s="45">
        <v>10</v>
      </c>
      <c r="I191" s="48">
        <v>22200</v>
      </c>
      <c r="J191" s="315">
        <f t="shared" si="5"/>
        <v>400</v>
      </c>
      <c r="K191" s="316"/>
      <c r="L191" s="182"/>
      <c r="M191" s="182"/>
      <c r="N191" s="182">
        <v>400</v>
      </c>
      <c r="O191" s="182"/>
      <c r="P191" s="106" t="s">
        <v>1311</v>
      </c>
    </row>
    <row r="192" spans="1:16" s="6" customFormat="1" x14ac:dyDescent="0.2">
      <c r="A192" s="16">
        <v>186</v>
      </c>
      <c r="B192" s="403" t="s">
        <v>1426</v>
      </c>
      <c r="C192" s="68" t="s">
        <v>188</v>
      </c>
      <c r="D192" s="97">
        <v>48280</v>
      </c>
      <c r="E192" s="73">
        <v>63185015</v>
      </c>
      <c r="F192" s="35" t="s">
        <v>780</v>
      </c>
      <c r="G192" s="74" t="s">
        <v>1019</v>
      </c>
      <c r="H192" s="45">
        <v>10</v>
      </c>
      <c r="I192" s="48">
        <v>22200</v>
      </c>
      <c r="J192" s="315">
        <f t="shared" si="5"/>
        <v>400</v>
      </c>
      <c r="K192" s="316"/>
      <c r="L192" s="182"/>
      <c r="M192" s="182"/>
      <c r="N192" s="182">
        <v>400</v>
      </c>
      <c r="O192" s="182"/>
      <c r="P192" s="106" t="s">
        <v>1312</v>
      </c>
    </row>
    <row r="193" spans="1:16" s="6" customFormat="1" x14ac:dyDescent="0.2">
      <c r="A193" s="16">
        <v>187</v>
      </c>
      <c r="B193" s="403" t="s">
        <v>1427</v>
      </c>
      <c r="C193" s="68" t="s">
        <v>188</v>
      </c>
      <c r="D193" s="97">
        <v>48281</v>
      </c>
      <c r="E193" s="73">
        <v>63185015</v>
      </c>
      <c r="F193" s="35" t="s">
        <v>780</v>
      </c>
      <c r="G193" s="74" t="s">
        <v>1019</v>
      </c>
      <c r="H193" s="45">
        <v>10</v>
      </c>
      <c r="I193" s="48">
        <v>22200</v>
      </c>
      <c r="J193" s="315">
        <f t="shared" si="5"/>
        <v>400</v>
      </c>
      <c r="K193" s="316"/>
      <c r="L193" s="182"/>
      <c r="M193" s="182"/>
      <c r="N193" s="182">
        <v>400</v>
      </c>
      <c r="O193" s="182"/>
      <c r="P193" s="106" t="s">
        <v>1313</v>
      </c>
    </row>
    <row r="194" spans="1:16" s="6" customFormat="1" x14ac:dyDescent="0.2">
      <c r="A194" s="16">
        <v>216</v>
      </c>
      <c r="B194" s="403"/>
      <c r="C194" s="68" t="s">
        <v>188</v>
      </c>
      <c r="D194" s="97"/>
      <c r="E194" s="417">
        <v>63185015</v>
      </c>
      <c r="F194" s="503" t="s">
        <v>780</v>
      </c>
      <c r="G194" s="482" t="s">
        <v>1019</v>
      </c>
      <c r="H194" s="501">
        <v>10</v>
      </c>
      <c r="I194" s="502">
        <v>22200</v>
      </c>
      <c r="J194" s="479">
        <f t="shared" ref="J194" si="6">SUM(K194+L194+M194+N194+O194)</f>
        <v>-400</v>
      </c>
      <c r="K194" s="480"/>
      <c r="L194" s="481"/>
      <c r="M194" s="481"/>
      <c r="N194" s="481">
        <v>-400</v>
      </c>
      <c r="O194" s="481"/>
      <c r="P194" s="504" t="s">
        <v>1150</v>
      </c>
    </row>
    <row r="195" spans="1:16" s="6" customFormat="1" x14ac:dyDescent="0.2">
      <c r="A195" s="16">
        <v>217</v>
      </c>
      <c r="B195" s="403" t="s">
        <v>1314</v>
      </c>
      <c r="C195" s="68" t="s">
        <v>188</v>
      </c>
      <c r="D195" s="97">
        <v>68118</v>
      </c>
      <c r="E195" s="73">
        <v>63185015</v>
      </c>
      <c r="F195" s="35" t="s">
        <v>1146</v>
      </c>
      <c r="G195" s="74" t="s">
        <v>1019</v>
      </c>
      <c r="H195" s="45">
        <v>10</v>
      </c>
      <c r="I195" s="48">
        <v>22200</v>
      </c>
      <c r="J195" s="315">
        <f t="shared" ref="J195:J196" si="7">SUM(K195+L195+M195+N195+O195)</f>
        <v>400</v>
      </c>
      <c r="K195" s="316"/>
      <c r="L195" s="182"/>
      <c r="M195" s="182"/>
      <c r="N195" s="182">
        <v>400</v>
      </c>
      <c r="O195" s="182"/>
      <c r="P195" s="106" t="s">
        <v>1150</v>
      </c>
    </row>
    <row r="196" spans="1:16" s="6" customFormat="1" ht="13.5" thickBot="1" x14ac:dyDescent="0.25">
      <c r="A196" s="16">
        <v>218</v>
      </c>
      <c r="B196" s="403"/>
      <c r="C196" s="68"/>
      <c r="D196" s="97"/>
      <c r="E196" s="73"/>
      <c r="F196" s="35" t="s">
        <v>1563</v>
      </c>
      <c r="G196" s="74" t="s">
        <v>95</v>
      </c>
      <c r="H196" s="45">
        <v>10</v>
      </c>
      <c r="I196" s="37">
        <v>11110</v>
      </c>
      <c r="J196" s="220">
        <f t="shared" si="7"/>
        <v>10811.61</v>
      </c>
      <c r="K196" s="316">
        <v>10811.61</v>
      </c>
      <c r="L196" s="182"/>
      <c r="M196" s="182"/>
      <c r="N196" s="182"/>
      <c r="O196" s="182"/>
      <c r="P196" s="106"/>
    </row>
    <row r="197" spans="1:16" s="6" customFormat="1" ht="13.5" thickBot="1" x14ac:dyDescent="0.25">
      <c r="A197" s="232"/>
      <c r="B197" s="248"/>
      <c r="C197" s="233"/>
      <c r="D197" s="234"/>
      <c r="E197" s="234"/>
      <c r="F197" s="233"/>
      <c r="G197" s="234"/>
      <c r="H197" s="197"/>
      <c r="I197" s="235" t="s">
        <v>42</v>
      </c>
      <c r="J197" s="236">
        <f>SUM(J7:J196)</f>
        <v>103986.54</v>
      </c>
      <c r="K197" s="237">
        <f>SUM(K7:K196)</f>
        <v>31992.46</v>
      </c>
      <c r="L197" s="199">
        <f>SUM(L7:L196)</f>
        <v>0</v>
      </c>
      <c r="M197" s="199">
        <f>SUM(M7:M196)</f>
        <v>3994.08</v>
      </c>
      <c r="N197" s="199">
        <f>SUM(N7:N196)</f>
        <v>68000</v>
      </c>
      <c r="O197" s="199">
        <f>SUM(O7:O196)</f>
        <v>0</v>
      </c>
      <c r="P197" s="235"/>
    </row>
    <row r="198" spans="1:16" s="6" customFormat="1" x14ac:dyDescent="0.2">
      <c r="A198" s="2"/>
    </row>
    <row r="199" spans="1:16" s="6" customFormat="1" x14ac:dyDescent="0.2">
      <c r="A199" s="2"/>
    </row>
    <row r="200" spans="1:16" s="6" customFormat="1" x14ac:dyDescent="0.2">
      <c r="A200" s="2"/>
    </row>
    <row r="201" spans="1:16" s="6" customFormat="1" x14ac:dyDescent="0.2">
      <c r="A201" s="2"/>
      <c r="B201" s="87"/>
      <c r="C201" s="2"/>
      <c r="D201" s="3"/>
      <c r="E201" s="3"/>
      <c r="F201" s="2"/>
      <c r="G201" s="3"/>
      <c r="H201" s="2"/>
      <c r="I201" s="2"/>
      <c r="J201" s="2"/>
      <c r="K201" s="2"/>
      <c r="L201" s="2"/>
      <c r="M201" s="2"/>
      <c r="N201" s="2"/>
      <c r="O201" s="2"/>
      <c r="P201" s="2"/>
    </row>
    <row r="202" spans="1:16" s="6" customFormat="1" x14ac:dyDescent="0.2">
      <c r="A202" s="2"/>
      <c r="B202" s="87"/>
      <c r="C202" s="2"/>
      <c r="D202" s="3"/>
      <c r="E202" s="3"/>
      <c r="F202" s="2"/>
      <c r="G202" s="3"/>
      <c r="H202" s="2"/>
      <c r="I202" s="2"/>
      <c r="J202" s="2"/>
      <c r="K202" s="2"/>
      <c r="L202" s="2"/>
      <c r="M202" s="2"/>
      <c r="N202" s="2"/>
      <c r="O202" s="2"/>
      <c r="P202" s="2"/>
    </row>
    <row r="203" spans="1:16" s="6" customFormat="1" x14ac:dyDescent="0.2">
      <c r="A203" s="2"/>
      <c r="B203" s="87"/>
      <c r="C203" s="2"/>
      <c r="D203" s="3"/>
      <c r="E203" s="3"/>
      <c r="F203" s="2"/>
      <c r="G203" s="3"/>
      <c r="H203" s="2"/>
      <c r="I203" s="2"/>
      <c r="J203" s="2"/>
      <c r="K203" s="272"/>
      <c r="L203" s="2"/>
      <c r="M203" s="2"/>
      <c r="N203" s="2"/>
      <c r="O203" s="2"/>
      <c r="P203" s="2"/>
    </row>
  </sheetData>
  <autoFilter ref="A6:P198" xr:uid="{00000000-0009-0000-0000-00000F000000}"/>
  <phoneticPr fontId="2" type="noConversion"/>
  <pageMargins left="0.75" right="0.75" top="1" bottom="1" header="0.5" footer="0.5"/>
  <pageSetup scale="80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X1084"/>
  <sheetViews>
    <sheetView zoomScale="110" zoomScaleNormal="110" workbookViewId="0">
      <selection activeCell="M300" sqref="M300:M301"/>
    </sheetView>
  </sheetViews>
  <sheetFormatPr defaultRowHeight="12.75" x14ac:dyDescent="0.2"/>
  <cols>
    <col min="1" max="1" width="3.42578125" style="2" customWidth="1"/>
    <col min="2" max="2" width="12.7109375" style="370" customWidth="1"/>
    <col min="3" max="3" width="8.85546875" style="81" customWidth="1"/>
    <col min="4" max="4" width="6.42578125" style="107" customWidth="1"/>
    <col min="5" max="5" width="9.5703125" style="3" customWidth="1"/>
    <col min="6" max="6" width="8.7109375" style="2" customWidth="1"/>
    <col min="7" max="7" width="19.28515625" style="3" customWidth="1"/>
    <col min="8" max="8" width="3.5703125" style="2" customWidth="1"/>
    <col min="9" max="9" width="7.140625" style="2" customWidth="1"/>
    <col min="10" max="10" width="10.85546875" style="2" customWidth="1"/>
    <col min="11" max="11" width="10" style="2" customWidth="1"/>
    <col min="12" max="12" width="7.7109375" style="2" customWidth="1"/>
    <col min="13" max="13" width="9" style="2" customWidth="1"/>
    <col min="14" max="14" width="6.5703125" style="2" customWidth="1"/>
    <col min="15" max="15" width="6.140625" style="2" customWidth="1"/>
    <col min="16" max="16" width="19.140625" style="3" customWidth="1"/>
    <col min="17" max="17" width="9.140625" style="23"/>
    <col min="18" max="18" width="9.140625" style="2" customWidth="1"/>
    <col min="19" max="19" width="10" style="2" customWidth="1"/>
    <col min="20" max="20" width="9.140625" style="2"/>
    <col min="21" max="21" width="10.28515625" style="2" customWidth="1"/>
    <col min="22" max="22" width="14" style="2" customWidth="1"/>
    <col min="23" max="23" width="15.5703125" style="2" customWidth="1"/>
    <col min="24" max="16384" width="9.140625" style="2"/>
  </cols>
  <sheetData>
    <row r="1" spans="1:24" s="81" customFormat="1" ht="21" customHeight="1" x14ac:dyDescent="0.25">
      <c r="B1" s="370"/>
      <c r="C1" s="125" t="s">
        <v>65</v>
      </c>
      <c r="D1" s="339"/>
      <c r="E1" s="340"/>
      <c r="F1" s="126"/>
      <c r="P1" s="107"/>
      <c r="Q1" s="114"/>
    </row>
    <row r="2" spans="1:24" s="81" customFormat="1" ht="15" x14ac:dyDescent="0.25">
      <c r="B2" s="370"/>
      <c r="C2" s="125" t="s">
        <v>1</v>
      </c>
      <c r="D2" s="339"/>
      <c r="E2" s="340"/>
      <c r="F2" s="126"/>
      <c r="P2" s="107"/>
      <c r="Q2" s="114"/>
    </row>
    <row r="3" spans="1:24" s="81" customFormat="1" ht="15" x14ac:dyDescent="0.25">
      <c r="A3" s="82"/>
      <c r="B3" s="371"/>
      <c r="C3" s="125" t="s">
        <v>82</v>
      </c>
      <c r="D3" s="340"/>
      <c r="E3" s="339"/>
      <c r="F3" s="126"/>
      <c r="P3" s="107"/>
      <c r="Q3" s="114"/>
    </row>
    <row r="4" spans="1:24" s="81" customFormat="1" ht="20.25" customHeight="1" x14ac:dyDescent="0.2">
      <c r="B4" s="370"/>
      <c r="C4" s="176"/>
      <c r="D4" s="107"/>
      <c r="E4" s="107"/>
      <c r="G4" s="107"/>
      <c r="P4" s="107"/>
      <c r="Q4" s="114"/>
    </row>
    <row r="5" spans="1:24" ht="16.5" thickBot="1" x14ac:dyDescent="0.3">
      <c r="A5" s="4" t="s">
        <v>102</v>
      </c>
      <c r="B5" s="372"/>
      <c r="C5" s="83"/>
      <c r="D5" s="108"/>
      <c r="E5" s="64"/>
      <c r="F5" s="4"/>
      <c r="G5" s="64"/>
      <c r="H5" s="4"/>
      <c r="I5" s="4"/>
      <c r="J5" s="4"/>
      <c r="K5" s="4"/>
      <c r="L5" s="23"/>
      <c r="M5" s="23"/>
      <c r="N5" s="23"/>
      <c r="O5" s="23"/>
      <c r="P5" s="99"/>
    </row>
    <row r="6" spans="1:24" ht="13.5" thickBot="1" x14ac:dyDescent="0.25">
      <c r="A6" s="206" t="s">
        <v>96</v>
      </c>
      <c r="B6" s="373" t="s">
        <v>49</v>
      </c>
      <c r="C6" s="224" t="s">
        <v>48</v>
      </c>
      <c r="D6" s="209" t="s">
        <v>0</v>
      </c>
      <c r="E6" s="210" t="s">
        <v>3</v>
      </c>
      <c r="F6" s="211" t="s">
        <v>50</v>
      </c>
      <c r="G6" s="225" t="s">
        <v>4</v>
      </c>
      <c r="H6" s="226" t="s">
        <v>28</v>
      </c>
      <c r="I6" s="227" t="s">
        <v>5</v>
      </c>
      <c r="J6" s="228" t="s">
        <v>6</v>
      </c>
      <c r="K6" s="229" t="s">
        <v>7</v>
      </c>
      <c r="L6" s="307" t="s">
        <v>8</v>
      </c>
      <c r="M6" s="228" t="s">
        <v>9</v>
      </c>
      <c r="N6" s="230" t="s">
        <v>10</v>
      </c>
      <c r="O6" s="228" t="s">
        <v>11</v>
      </c>
      <c r="P6" s="231" t="s">
        <v>12</v>
      </c>
      <c r="Q6" s="413"/>
    </row>
    <row r="7" spans="1:24" ht="13.5" thickBot="1" x14ac:dyDescent="0.25">
      <c r="A7" s="34">
        <v>1</v>
      </c>
      <c r="B7" s="269"/>
      <c r="C7" s="69"/>
      <c r="D7" s="77"/>
      <c r="E7" s="73"/>
      <c r="F7" s="35" t="s">
        <v>128</v>
      </c>
      <c r="G7" s="74" t="s">
        <v>83</v>
      </c>
      <c r="H7" s="45">
        <v>10</v>
      </c>
      <c r="I7" s="37">
        <v>11110</v>
      </c>
      <c r="J7" s="220">
        <f>SUM(K7+L7+M7+N7+O7)</f>
        <v>4778.79</v>
      </c>
      <c r="K7" s="316">
        <v>4778.79</v>
      </c>
      <c r="L7" s="182"/>
      <c r="M7" s="182"/>
      <c r="N7" s="182"/>
      <c r="O7" s="182"/>
      <c r="P7" s="106"/>
      <c r="R7" s="419" t="s">
        <v>51</v>
      </c>
      <c r="S7" s="420" t="s">
        <v>52</v>
      </c>
      <c r="T7" s="419" t="s">
        <v>53</v>
      </c>
      <c r="U7" s="421" t="s">
        <v>63</v>
      </c>
      <c r="W7" s="262"/>
    </row>
    <row r="8" spans="1:24" x14ac:dyDescent="0.2">
      <c r="A8" s="34">
        <v>2</v>
      </c>
      <c r="B8" s="269"/>
      <c r="C8" s="69"/>
      <c r="D8" s="77"/>
      <c r="E8" s="73"/>
      <c r="F8" s="35" t="s">
        <v>128</v>
      </c>
      <c r="G8" s="74" t="s">
        <v>84</v>
      </c>
      <c r="H8" s="45">
        <v>10</v>
      </c>
      <c r="I8" s="37">
        <v>11110</v>
      </c>
      <c r="J8" s="220">
        <f t="shared" ref="J8:J73" si="0">SUM(K8+L8+M8+N8+O8)</f>
        <v>319431.81</v>
      </c>
      <c r="K8" s="316">
        <v>319431.81</v>
      </c>
      <c r="L8" s="182"/>
      <c r="M8" s="182"/>
      <c r="N8" s="182"/>
      <c r="O8" s="182"/>
      <c r="P8" s="106"/>
      <c r="R8" s="335">
        <v>4778.79</v>
      </c>
      <c r="S8" s="272">
        <v>14946.52</v>
      </c>
      <c r="T8" s="272">
        <v>34345.83</v>
      </c>
    </row>
    <row r="9" spans="1:24" x14ac:dyDescent="0.2">
      <c r="A9" s="34">
        <v>3</v>
      </c>
      <c r="B9" s="269"/>
      <c r="C9" s="69"/>
      <c r="D9" s="77"/>
      <c r="E9" s="73"/>
      <c r="F9" s="35" t="s">
        <v>128</v>
      </c>
      <c r="G9" s="74" t="s">
        <v>85</v>
      </c>
      <c r="H9" s="45">
        <v>10</v>
      </c>
      <c r="I9" s="37">
        <v>11110</v>
      </c>
      <c r="J9" s="220">
        <f t="shared" si="0"/>
        <v>74452.44</v>
      </c>
      <c r="K9" s="316">
        <v>74452.44</v>
      </c>
      <c r="L9" s="182"/>
      <c r="M9" s="182"/>
      <c r="N9" s="182"/>
      <c r="O9" s="182"/>
      <c r="P9" s="106"/>
      <c r="R9" s="23"/>
      <c r="S9" s="272">
        <v>11312.19</v>
      </c>
      <c r="T9" s="272">
        <v>40106.61</v>
      </c>
    </row>
    <row r="10" spans="1:24" x14ac:dyDescent="0.2">
      <c r="A10" s="34">
        <v>4</v>
      </c>
      <c r="B10" s="269" t="s">
        <v>142</v>
      </c>
      <c r="C10" s="69" t="s">
        <v>143</v>
      </c>
      <c r="D10" s="77">
        <v>10737</v>
      </c>
      <c r="E10" s="73">
        <v>631250001</v>
      </c>
      <c r="F10" s="35" t="s">
        <v>135</v>
      </c>
      <c r="G10" s="74" t="s">
        <v>144</v>
      </c>
      <c r="H10" s="45">
        <v>10</v>
      </c>
      <c r="I10" s="37">
        <v>13210</v>
      </c>
      <c r="J10" s="220">
        <f t="shared" si="0"/>
        <v>554.24</v>
      </c>
      <c r="K10" s="182"/>
      <c r="L10" s="182">
        <v>554.24</v>
      </c>
      <c r="M10" s="185"/>
      <c r="N10" s="186"/>
      <c r="O10" s="186"/>
      <c r="P10" s="292" t="s">
        <v>132</v>
      </c>
      <c r="R10" s="23"/>
      <c r="S10" s="272">
        <v>12909.34</v>
      </c>
      <c r="T10" s="272"/>
    </row>
    <row r="11" spans="1:24" x14ac:dyDescent="0.2">
      <c r="A11" s="34">
        <v>5</v>
      </c>
      <c r="B11" s="269" t="s">
        <v>145</v>
      </c>
      <c r="C11" s="69" t="s">
        <v>130</v>
      </c>
      <c r="D11" s="77">
        <v>10796</v>
      </c>
      <c r="E11" s="73">
        <v>631250005</v>
      </c>
      <c r="F11" s="35" t="s">
        <v>135</v>
      </c>
      <c r="G11" s="74" t="s">
        <v>144</v>
      </c>
      <c r="H11" s="45">
        <v>10</v>
      </c>
      <c r="I11" s="37">
        <v>13210</v>
      </c>
      <c r="J11" s="220">
        <f t="shared" si="0"/>
        <v>2448.71</v>
      </c>
      <c r="K11" s="185"/>
      <c r="L11" s="185">
        <v>2448.71</v>
      </c>
      <c r="M11" s="185"/>
      <c r="N11" s="186"/>
      <c r="O11" s="189"/>
      <c r="P11" s="292" t="s">
        <v>132</v>
      </c>
      <c r="R11" s="23"/>
      <c r="S11" s="272">
        <v>22712.95</v>
      </c>
      <c r="T11" s="272"/>
      <c r="W11" s="310"/>
      <c r="X11" s="23"/>
    </row>
    <row r="12" spans="1:24" x14ac:dyDescent="0.2">
      <c r="A12" s="34">
        <v>6</v>
      </c>
      <c r="B12" s="269" t="s">
        <v>146</v>
      </c>
      <c r="C12" s="69" t="s">
        <v>130</v>
      </c>
      <c r="D12" s="77">
        <v>10834</v>
      </c>
      <c r="E12" s="73">
        <v>631250001</v>
      </c>
      <c r="F12" s="35" t="s">
        <v>135</v>
      </c>
      <c r="G12" s="74" t="s">
        <v>144</v>
      </c>
      <c r="H12" s="45">
        <v>10</v>
      </c>
      <c r="I12" s="37">
        <v>13210</v>
      </c>
      <c r="J12" s="220">
        <f t="shared" si="0"/>
        <v>2271.38</v>
      </c>
      <c r="K12" s="182"/>
      <c r="L12" s="182">
        <v>2271.38</v>
      </c>
      <c r="M12" s="182"/>
      <c r="N12" s="182"/>
      <c r="O12" s="182"/>
      <c r="P12" s="292" t="s">
        <v>132</v>
      </c>
      <c r="R12" s="23"/>
      <c r="S12" s="272">
        <v>13336.7</v>
      </c>
      <c r="T12" s="272"/>
      <c r="W12" s="310"/>
      <c r="X12" s="23"/>
    </row>
    <row r="13" spans="1:24" x14ac:dyDescent="0.2">
      <c r="A13" s="34">
        <v>7</v>
      </c>
      <c r="B13" s="269" t="s">
        <v>175</v>
      </c>
      <c r="C13" s="69" t="s">
        <v>143</v>
      </c>
      <c r="D13" s="77">
        <v>12738</v>
      </c>
      <c r="E13" s="73">
        <v>631250004</v>
      </c>
      <c r="F13" s="35" t="s">
        <v>135</v>
      </c>
      <c r="G13" s="74" t="s">
        <v>144</v>
      </c>
      <c r="H13" s="45">
        <v>10</v>
      </c>
      <c r="I13" s="37">
        <v>13210</v>
      </c>
      <c r="J13" s="220">
        <f t="shared" si="0"/>
        <v>1262</v>
      </c>
      <c r="K13" s="316"/>
      <c r="L13" s="182">
        <v>1262</v>
      </c>
      <c r="M13" s="182"/>
      <c r="N13" s="182"/>
      <c r="O13" s="182"/>
      <c r="P13" s="292" t="s">
        <v>132</v>
      </c>
      <c r="R13" s="23"/>
      <c r="S13" s="272">
        <v>10155.82</v>
      </c>
      <c r="T13" s="272"/>
      <c r="W13" s="405"/>
    </row>
    <row r="14" spans="1:24" x14ac:dyDescent="0.2">
      <c r="A14" s="34">
        <v>8</v>
      </c>
      <c r="B14" s="269" t="s">
        <v>212</v>
      </c>
      <c r="C14" s="69" t="s">
        <v>213</v>
      </c>
      <c r="D14" s="77">
        <v>14520</v>
      </c>
      <c r="E14" s="73">
        <v>631250002</v>
      </c>
      <c r="F14" s="35" t="s">
        <v>199</v>
      </c>
      <c r="G14" s="74" t="s">
        <v>214</v>
      </c>
      <c r="H14" s="45">
        <v>10</v>
      </c>
      <c r="I14" s="37">
        <v>13143</v>
      </c>
      <c r="J14" s="220">
        <f t="shared" si="0"/>
        <v>3162.4</v>
      </c>
      <c r="K14" s="316"/>
      <c r="L14" s="182"/>
      <c r="M14" s="182">
        <v>3162.4</v>
      </c>
      <c r="N14" s="182"/>
      <c r="O14" s="182"/>
      <c r="P14" s="106" t="s">
        <v>215</v>
      </c>
      <c r="R14" s="23"/>
      <c r="S14" s="272">
        <v>12005.63</v>
      </c>
      <c r="T14" s="272"/>
    </row>
    <row r="15" spans="1:24" x14ac:dyDescent="0.2">
      <c r="A15" s="34">
        <v>9</v>
      </c>
      <c r="B15" s="269" t="s">
        <v>236</v>
      </c>
      <c r="C15" s="69" t="s">
        <v>209</v>
      </c>
      <c r="D15" s="77">
        <v>16884</v>
      </c>
      <c r="E15" s="73">
        <v>631250028</v>
      </c>
      <c r="F15" s="35" t="s">
        <v>234</v>
      </c>
      <c r="G15" s="74" t="s">
        <v>245</v>
      </c>
      <c r="H15" s="45">
        <v>10</v>
      </c>
      <c r="I15" s="37">
        <v>13951</v>
      </c>
      <c r="J15" s="220">
        <f t="shared" si="0"/>
        <v>268.95999999999998</v>
      </c>
      <c r="K15" s="316"/>
      <c r="L15" s="182"/>
      <c r="M15" s="182">
        <v>268.95999999999998</v>
      </c>
      <c r="N15" s="182"/>
      <c r="O15" s="182"/>
      <c r="P15" s="106" t="s">
        <v>237</v>
      </c>
      <c r="R15" s="23"/>
      <c r="S15" s="272">
        <v>33902.31</v>
      </c>
      <c r="T15" s="272"/>
    </row>
    <row r="16" spans="1:24" x14ac:dyDescent="0.2">
      <c r="A16" s="34">
        <v>10</v>
      </c>
      <c r="B16" s="269" t="s">
        <v>238</v>
      </c>
      <c r="C16" s="69" t="s">
        <v>239</v>
      </c>
      <c r="D16" s="77">
        <v>16914</v>
      </c>
      <c r="E16" s="73">
        <v>631250029</v>
      </c>
      <c r="F16" s="35" t="s">
        <v>234</v>
      </c>
      <c r="G16" s="74" t="s">
        <v>246</v>
      </c>
      <c r="H16" s="45">
        <v>10</v>
      </c>
      <c r="I16" s="37">
        <v>14010</v>
      </c>
      <c r="J16" s="220">
        <f t="shared" si="0"/>
        <v>30</v>
      </c>
      <c r="K16" s="182"/>
      <c r="L16" s="182"/>
      <c r="M16" s="182">
        <v>30</v>
      </c>
      <c r="N16" s="182"/>
      <c r="O16" s="182"/>
      <c r="P16" s="106" t="s">
        <v>240</v>
      </c>
      <c r="R16" s="23"/>
      <c r="S16" s="272">
        <v>23482.37</v>
      </c>
      <c r="T16" s="272"/>
    </row>
    <row r="17" spans="1:24" x14ac:dyDescent="0.2">
      <c r="A17" s="34">
        <v>11</v>
      </c>
      <c r="B17" s="269" t="s">
        <v>242</v>
      </c>
      <c r="C17" s="69" t="s">
        <v>209</v>
      </c>
      <c r="D17" s="77">
        <v>16952</v>
      </c>
      <c r="E17" s="77">
        <v>631250030</v>
      </c>
      <c r="F17" s="35" t="s">
        <v>234</v>
      </c>
      <c r="G17" s="409" t="s">
        <v>247</v>
      </c>
      <c r="H17" s="45">
        <v>10</v>
      </c>
      <c r="I17" s="45">
        <v>13950</v>
      </c>
      <c r="J17" s="220">
        <f t="shared" si="0"/>
        <v>25</v>
      </c>
      <c r="K17" s="182"/>
      <c r="L17" s="182"/>
      <c r="M17" s="182">
        <v>25</v>
      </c>
      <c r="N17" s="182"/>
      <c r="O17" s="182"/>
      <c r="P17" s="106" t="s">
        <v>241</v>
      </c>
      <c r="R17" s="23"/>
      <c r="S17" s="272">
        <v>18600.28</v>
      </c>
      <c r="T17" s="272"/>
      <c r="W17" s="310"/>
      <c r="X17" s="23"/>
    </row>
    <row r="18" spans="1:24" x14ac:dyDescent="0.2">
      <c r="A18" s="34">
        <v>12</v>
      </c>
      <c r="B18" s="269" t="s">
        <v>243</v>
      </c>
      <c r="C18" s="69" t="s">
        <v>209</v>
      </c>
      <c r="D18" s="77">
        <v>16970</v>
      </c>
      <c r="E18" s="73">
        <v>631250032</v>
      </c>
      <c r="F18" s="35" t="s">
        <v>234</v>
      </c>
      <c r="G18" s="74" t="s">
        <v>248</v>
      </c>
      <c r="H18" s="45">
        <v>10</v>
      </c>
      <c r="I18" s="37">
        <v>13950</v>
      </c>
      <c r="J18" s="220">
        <f t="shared" si="0"/>
        <v>40</v>
      </c>
      <c r="K18" s="182"/>
      <c r="L18" s="182"/>
      <c r="M18" s="182">
        <v>40</v>
      </c>
      <c r="N18" s="182"/>
      <c r="O18" s="182"/>
      <c r="P18" s="106" t="s">
        <v>241</v>
      </c>
      <c r="R18" s="23"/>
      <c r="S18" s="272">
        <v>55678.98</v>
      </c>
      <c r="T18" s="272"/>
      <c r="W18" s="310"/>
      <c r="X18" s="23"/>
    </row>
    <row r="19" spans="1:24" x14ac:dyDescent="0.2">
      <c r="A19" s="34">
        <v>13</v>
      </c>
      <c r="B19" s="269" t="s">
        <v>244</v>
      </c>
      <c r="C19" s="69" t="s">
        <v>209</v>
      </c>
      <c r="D19" s="77">
        <v>16975</v>
      </c>
      <c r="E19" s="73">
        <v>631250031</v>
      </c>
      <c r="F19" s="35" t="s">
        <v>234</v>
      </c>
      <c r="G19" s="74" t="s">
        <v>249</v>
      </c>
      <c r="H19" s="45">
        <v>10</v>
      </c>
      <c r="I19" s="37">
        <v>13950</v>
      </c>
      <c r="J19" s="220">
        <f t="shared" si="0"/>
        <v>10</v>
      </c>
      <c r="K19" s="182"/>
      <c r="L19" s="182"/>
      <c r="M19" s="182">
        <v>10</v>
      </c>
      <c r="N19" s="182"/>
      <c r="O19" s="182"/>
      <c r="P19" s="106" t="s">
        <v>241</v>
      </c>
      <c r="R19" s="23"/>
      <c r="S19" s="272">
        <v>16295.82</v>
      </c>
      <c r="T19" s="272"/>
      <c r="W19" s="405"/>
    </row>
    <row r="20" spans="1:24" x14ac:dyDescent="0.2">
      <c r="A20" s="34">
        <v>14</v>
      </c>
      <c r="B20" s="269" t="s">
        <v>254</v>
      </c>
      <c r="C20" s="69" t="s">
        <v>150</v>
      </c>
      <c r="D20" s="77">
        <v>17141</v>
      </c>
      <c r="E20" s="73">
        <v>631250022</v>
      </c>
      <c r="F20" s="35" t="s">
        <v>234</v>
      </c>
      <c r="G20" s="74" t="s">
        <v>217</v>
      </c>
      <c r="H20" s="45">
        <v>10</v>
      </c>
      <c r="I20" s="37">
        <v>14310</v>
      </c>
      <c r="J20" s="220">
        <f t="shared" si="0"/>
        <v>14.8</v>
      </c>
      <c r="K20" s="182"/>
      <c r="L20" s="182"/>
      <c r="M20" s="182">
        <v>14.8</v>
      </c>
      <c r="N20" s="182"/>
      <c r="O20" s="182"/>
      <c r="P20" s="106" t="s">
        <v>255</v>
      </c>
      <c r="R20" s="23"/>
      <c r="S20" s="272">
        <v>12552.55</v>
      </c>
      <c r="T20" s="272"/>
    </row>
    <row r="21" spans="1:24" x14ac:dyDescent="0.2">
      <c r="A21" s="34">
        <v>15</v>
      </c>
      <c r="B21" s="269" t="s">
        <v>267</v>
      </c>
      <c r="C21" s="69" t="s">
        <v>128</v>
      </c>
      <c r="D21" s="77">
        <v>17394</v>
      </c>
      <c r="E21" s="73">
        <v>631250033</v>
      </c>
      <c r="F21" s="35" t="s">
        <v>234</v>
      </c>
      <c r="G21" s="74" t="s">
        <v>217</v>
      </c>
      <c r="H21" s="45">
        <v>10</v>
      </c>
      <c r="I21" s="37">
        <v>14310</v>
      </c>
      <c r="J21" s="220">
        <f t="shared" si="0"/>
        <v>96.6</v>
      </c>
      <c r="K21" s="182"/>
      <c r="L21" s="182"/>
      <c r="M21" s="182">
        <v>96.6</v>
      </c>
      <c r="N21" s="182"/>
      <c r="O21" s="182"/>
      <c r="P21" s="106" t="s">
        <v>255</v>
      </c>
      <c r="R21" s="23"/>
      <c r="S21" s="272">
        <v>12643.57</v>
      </c>
      <c r="T21" s="23"/>
    </row>
    <row r="22" spans="1:24" x14ac:dyDescent="0.2">
      <c r="A22" s="34">
        <v>16</v>
      </c>
      <c r="B22" s="269" t="s">
        <v>270</v>
      </c>
      <c r="C22" s="69" t="s">
        <v>271</v>
      </c>
      <c r="D22" s="77">
        <v>17761</v>
      </c>
      <c r="E22" s="73">
        <v>631250020</v>
      </c>
      <c r="F22" s="35" t="s">
        <v>234</v>
      </c>
      <c r="G22" s="74" t="s">
        <v>217</v>
      </c>
      <c r="H22" s="45">
        <v>10</v>
      </c>
      <c r="I22" s="37">
        <v>14310</v>
      </c>
      <c r="J22" s="220">
        <f t="shared" si="0"/>
        <v>266.26</v>
      </c>
      <c r="K22" s="182"/>
      <c r="L22" s="182"/>
      <c r="M22" s="182">
        <v>266.26</v>
      </c>
      <c r="N22" s="182"/>
      <c r="O22" s="182"/>
      <c r="P22" s="106" t="s">
        <v>272</v>
      </c>
      <c r="R22" s="23"/>
      <c r="S22" s="272">
        <v>11728.28</v>
      </c>
      <c r="T22" s="23"/>
    </row>
    <row r="23" spans="1:24" x14ac:dyDescent="0.2">
      <c r="A23" s="34">
        <v>17</v>
      </c>
      <c r="B23" s="269" t="s">
        <v>281</v>
      </c>
      <c r="C23" s="69" t="s">
        <v>282</v>
      </c>
      <c r="D23" s="77">
        <v>21976</v>
      </c>
      <c r="E23" s="73">
        <v>631250023</v>
      </c>
      <c r="F23" s="35" t="s">
        <v>276</v>
      </c>
      <c r="G23" s="74" t="s">
        <v>217</v>
      </c>
      <c r="H23" s="45">
        <v>10</v>
      </c>
      <c r="I23" s="37">
        <v>14310</v>
      </c>
      <c r="J23" s="220">
        <f t="shared" si="0"/>
        <v>404.5</v>
      </c>
      <c r="K23" s="182"/>
      <c r="L23" s="182"/>
      <c r="M23" s="182">
        <v>404.5</v>
      </c>
      <c r="N23" s="182"/>
      <c r="O23" s="182"/>
      <c r="P23" s="106" t="s">
        <v>235</v>
      </c>
      <c r="R23" s="23"/>
      <c r="S23" s="272">
        <v>13664.78</v>
      </c>
      <c r="T23" s="23"/>
    </row>
    <row r="24" spans="1:24" x14ac:dyDescent="0.2">
      <c r="A24" s="34">
        <v>18</v>
      </c>
      <c r="B24" s="269" t="s">
        <v>289</v>
      </c>
      <c r="C24" s="69" t="s">
        <v>290</v>
      </c>
      <c r="D24" s="77">
        <v>23184</v>
      </c>
      <c r="E24" s="73">
        <v>631250024</v>
      </c>
      <c r="F24" s="35" t="s">
        <v>276</v>
      </c>
      <c r="G24" s="74" t="s">
        <v>291</v>
      </c>
      <c r="H24" s="45">
        <v>10</v>
      </c>
      <c r="I24" s="37">
        <v>14023</v>
      </c>
      <c r="J24" s="220">
        <f>SUM(K24+L24+M24+N24+O24)</f>
        <v>94.65</v>
      </c>
      <c r="K24" s="182"/>
      <c r="L24" s="182"/>
      <c r="M24" s="182">
        <v>94.65</v>
      </c>
      <c r="N24" s="182"/>
      <c r="O24" s="182"/>
      <c r="P24" s="106" t="s">
        <v>292</v>
      </c>
      <c r="R24" s="23"/>
      <c r="S24" s="272">
        <v>10919.18</v>
      </c>
      <c r="T24" s="23"/>
    </row>
    <row r="25" spans="1:24" ht="13.5" thickBot="1" x14ac:dyDescent="0.25">
      <c r="A25" s="34">
        <v>19</v>
      </c>
      <c r="B25" s="269" t="s">
        <v>300</v>
      </c>
      <c r="C25" s="69" t="s">
        <v>183</v>
      </c>
      <c r="D25" s="77">
        <v>24770</v>
      </c>
      <c r="E25" s="73">
        <v>631250008</v>
      </c>
      <c r="F25" s="35" t="s">
        <v>301</v>
      </c>
      <c r="G25" s="74" t="s">
        <v>252</v>
      </c>
      <c r="H25" s="45">
        <v>10</v>
      </c>
      <c r="I25" s="37">
        <v>13640</v>
      </c>
      <c r="J25" s="220">
        <f t="shared" si="0"/>
        <v>46</v>
      </c>
      <c r="K25" s="182"/>
      <c r="L25" s="182"/>
      <c r="M25" s="182">
        <v>46</v>
      </c>
      <c r="N25" s="182"/>
      <c r="O25" s="182"/>
      <c r="P25" s="106" t="s">
        <v>253</v>
      </c>
      <c r="R25" s="23"/>
      <c r="S25" s="272">
        <v>12584.54</v>
      </c>
      <c r="T25" s="23"/>
    </row>
    <row r="26" spans="1:24" ht="13.5" thickBot="1" x14ac:dyDescent="0.25">
      <c r="A26" s="34">
        <v>20</v>
      </c>
      <c r="B26" s="269" t="s">
        <v>302</v>
      </c>
      <c r="C26" s="69" t="s">
        <v>303</v>
      </c>
      <c r="D26" s="77">
        <v>24772</v>
      </c>
      <c r="E26" s="73">
        <v>631250003</v>
      </c>
      <c r="F26" s="35" t="s">
        <v>301</v>
      </c>
      <c r="G26" s="74" t="s">
        <v>304</v>
      </c>
      <c r="H26" s="45">
        <v>10</v>
      </c>
      <c r="I26" s="37">
        <v>13780</v>
      </c>
      <c r="J26" s="220">
        <f>SUM(K26+L26+M26+N26+O26)</f>
        <v>147.12</v>
      </c>
      <c r="K26" s="182"/>
      <c r="L26" s="182"/>
      <c r="M26" s="182">
        <v>147.12</v>
      </c>
      <c r="N26" s="182"/>
      <c r="O26" s="182"/>
      <c r="P26" s="106" t="s">
        <v>305</v>
      </c>
      <c r="R26" s="273">
        <f>SUM(R8:R25)</f>
        <v>4778.79</v>
      </c>
      <c r="S26" s="273">
        <f>SUM(S8:S25)</f>
        <v>319431.81</v>
      </c>
      <c r="T26" s="273">
        <f>SUM(T8:T25)</f>
        <v>74452.44</v>
      </c>
      <c r="U26" s="274">
        <f>R26+S26+T26+S56</f>
        <v>398663.04</v>
      </c>
    </row>
    <row r="27" spans="1:24" x14ac:dyDescent="0.2">
      <c r="A27" s="34">
        <v>21</v>
      </c>
      <c r="B27" s="269" t="s">
        <v>306</v>
      </c>
      <c r="C27" s="69" t="s">
        <v>157</v>
      </c>
      <c r="D27" s="77">
        <v>24776</v>
      </c>
      <c r="E27" s="73">
        <v>631250016</v>
      </c>
      <c r="F27" s="35" t="s">
        <v>301</v>
      </c>
      <c r="G27" s="74" t="s">
        <v>304</v>
      </c>
      <c r="H27" s="45">
        <v>10</v>
      </c>
      <c r="I27" s="37">
        <v>13780</v>
      </c>
      <c r="J27" s="220">
        <f>SUM(K27+L27+M27+N27+O27)</f>
        <v>102.6</v>
      </c>
      <c r="K27" s="182"/>
      <c r="L27" s="182"/>
      <c r="M27" s="182">
        <v>102.6</v>
      </c>
      <c r="N27" s="182"/>
      <c r="O27" s="182"/>
      <c r="P27" s="106" t="s">
        <v>307</v>
      </c>
      <c r="R27" s="23"/>
      <c r="S27" s="272"/>
      <c r="T27" s="272"/>
    </row>
    <row r="28" spans="1:24" x14ac:dyDescent="0.2">
      <c r="A28" s="34">
        <v>22</v>
      </c>
      <c r="B28" s="269" t="s">
        <v>308</v>
      </c>
      <c r="C28" s="69" t="s">
        <v>303</v>
      </c>
      <c r="D28" s="77">
        <v>24788</v>
      </c>
      <c r="E28" s="73">
        <v>631250014</v>
      </c>
      <c r="F28" s="35" t="s">
        <v>301</v>
      </c>
      <c r="G28" s="74" t="s">
        <v>309</v>
      </c>
      <c r="H28" s="45">
        <v>10</v>
      </c>
      <c r="I28" s="37">
        <v>13780</v>
      </c>
      <c r="J28" s="220">
        <f>SUM(K28+L28+M28+N28+O28)</f>
        <v>55.76</v>
      </c>
      <c r="K28" s="182"/>
      <c r="L28" s="182"/>
      <c r="M28" s="182">
        <v>55.76</v>
      </c>
      <c r="N28" s="182"/>
      <c r="O28" s="182"/>
      <c r="P28" s="106" t="s">
        <v>305</v>
      </c>
      <c r="R28" s="23"/>
      <c r="S28" s="272"/>
      <c r="T28" s="272"/>
    </row>
    <row r="29" spans="1:24" x14ac:dyDescent="0.2">
      <c r="A29" s="34">
        <v>23</v>
      </c>
      <c r="B29" s="269" t="s">
        <v>310</v>
      </c>
      <c r="C29" s="69" t="s">
        <v>157</v>
      </c>
      <c r="D29" s="77">
        <v>21566</v>
      </c>
      <c r="E29" s="73">
        <v>631250021</v>
      </c>
      <c r="F29" s="35" t="s">
        <v>301</v>
      </c>
      <c r="G29" s="74" t="s">
        <v>304</v>
      </c>
      <c r="H29" s="45">
        <v>10</v>
      </c>
      <c r="I29" s="37">
        <v>13780</v>
      </c>
      <c r="J29" s="220">
        <f t="shared" si="0"/>
        <v>319.2</v>
      </c>
      <c r="K29" s="182"/>
      <c r="L29" s="182"/>
      <c r="M29" s="182">
        <v>319.2</v>
      </c>
      <c r="N29" s="182"/>
      <c r="O29" s="182"/>
      <c r="P29" s="106" t="s">
        <v>307</v>
      </c>
      <c r="R29" s="23"/>
      <c r="S29" s="272"/>
      <c r="T29" s="272"/>
    </row>
    <row r="30" spans="1:24" x14ac:dyDescent="0.2">
      <c r="A30" s="34">
        <v>24</v>
      </c>
      <c r="B30" s="269" t="s">
        <v>311</v>
      </c>
      <c r="C30" s="69" t="s">
        <v>303</v>
      </c>
      <c r="D30" s="77">
        <v>25193</v>
      </c>
      <c r="E30" s="73">
        <v>631250018</v>
      </c>
      <c r="F30" s="35" t="s">
        <v>301</v>
      </c>
      <c r="G30" s="74" t="s">
        <v>309</v>
      </c>
      <c r="H30" s="45">
        <v>10</v>
      </c>
      <c r="I30" s="37">
        <v>13780</v>
      </c>
      <c r="J30" s="220">
        <f>SUM(K30+L30+M30+N30+O30)</f>
        <v>43.62</v>
      </c>
      <c r="K30" s="182"/>
      <c r="L30" s="182"/>
      <c r="M30" s="182">
        <v>43.62</v>
      </c>
      <c r="N30" s="182"/>
      <c r="O30" s="182"/>
      <c r="P30" s="106" t="s">
        <v>305</v>
      </c>
      <c r="R30" s="23"/>
      <c r="S30" s="272"/>
      <c r="T30" s="272"/>
    </row>
    <row r="31" spans="1:24" x14ac:dyDescent="0.2">
      <c r="A31" s="34">
        <v>25</v>
      </c>
      <c r="B31" s="269" t="s">
        <v>312</v>
      </c>
      <c r="C31" s="69" t="s">
        <v>157</v>
      </c>
      <c r="D31" s="77">
        <v>25204</v>
      </c>
      <c r="E31" s="73">
        <v>631250011</v>
      </c>
      <c r="F31" s="35" t="s">
        <v>301</v>
      </c>
      <c r="G31" s="74" t="s">
        <v>304</v>
      </c>
      <c r="H31" s="45">
        <v>10</v>
      </c>
      <c r="I31" s="37">
        <v>13780</v>
      </c>
      <c r="J31" s="220">
        <f t="shared" ref="J31" si="1">SUM(K31+L31+M31+N31+O31)</f>
        <v>34.200000000000003</v>
      </c>
      <c r="K31" s="182"/>
      <c r="L31" s="182"/>
      <c r="M31" s="182">
        <v>34.200000000000003</v>
      </c>
      <c r="N31" s="182"/>
      <c r="O31" s="182"/>
      <c r="P31" s="106" t="s">
        <v>307</v>
      </c>
      <c r="R31" s="23"/>
      <c r="S31" s="272"/>
      <c r="T31" s="272"/>
    </row>
    <row r="32" spans="1:24" x14ac:dyDescent="0.2">
      <c r="A32" s="34">
        <v>26</v>
      </c>
      <c r="B32" s="269" t="s">
        <v>313</v>
      </c>
      <c r="C32" s="69" t="s">
        <v>157</v>
      </c>
      <c r="D32" s="77">
        <v>25219</v>
      </c>
      <c r="E32" s="73">
        <v>631250017</v>
      </c>
      <c r="F32" s="35" t="s">
        <v>301</v>
      </c>
      <c r="G32" s="74" t="s">
        <v>304</v>
      </c>
      <c r="H32" s="45">
        <v>10</v>
      </c>
      <c r="I32" s="37">
        <v>13780</v>
      </c>
      <c r="J32" s="220">
        <f t="shared" ref="J32" si="2">SUM(K32+L32+M32+N32+O32)</f>
        <v>34.200000000000003</v>
      </c>
      <c r="K32" s="182"/>
      <c r="L32" s="182"/>
      <c r="M32" s="182">
        <v>34.200000000000003</v>
      </c>
      <c r="N32" s="182"/>
      <c r="O32" s="182"/>
      <c r="P32" s="106" t="s">
        <v>307</v>
      </c>
      <c r="R32" s="23"/>
      <c r="S32" s="272"/>
      <c r="T32" s="272"/>
    </row>
    <row r="33" spans="1:20" x14ac:dyDescent="0.2">
      <c r="A33" s="34">
        <v>27</v>
      </c>
      <c r="B33" s="269" t="s">
        <v>314</v>
      </c>
      <c r="C33" s="69" t="s">
        <v>157</v>
      </c>
      <c r="D33" s="77">
        <v>25229</v>
      </c>
      <c r="E33" s="73">
        <v>631250015</v>
      </c>
      <c r="F33" s="35" t="s">
        <v>301</v>
      </c>
      <c r="G33" s="74" t="s">
        <v>304</v>
      </c>
      <c r="H33" s="45">
        <v>10</v>
      </c>
      <c r="I33" s="37">
        <v>13780</v>
      </c>
      <c r="J33" s="220">
        <f t="shared" ref="J33" si="3">SUM(K33+L33+M33+N33+O33)</f>
        <v>34.200000000000003</v>
      </c>
      <c r="K33" s="182"/>
      <c r="L33" s="182"/>
      <c r="M33" s="182">
        <v>34.200000000000003</v>
      </c>
      <c r="N33" s="182"/>
      <c r="O33" s="182"/>
      <c r="P33" s="106" t="s">
        <v>307</v>
      </c>
      <c r="R33" s="23"/>
      <c r="S33" s="272"/>
      <c r="T33" s="272"/>
    </row>
    <row r="34" spans="1:20" x14ac:dyDescent="0.2">
      <c r="A34" s="34">
        <v>28</v>
      </c>
      <c r="B34" s="269" t="s">
        <v>315</v>
      </c>
      <c r="C34" s="351" t="s">
        <v>303</v>
      </c>
      <c r="D34" s="77">
        <v>25241</v>
      </c>
      <c r="E34" s="73">
        <v>631250010</v>
      </c>
      <c r="F34" s="35" t="s">
        <v>301</v>
      </c>
      <c r="G34" s="74" t="s">
        <v>304</v>
      </c>
      <c r="H34" s="45">
        <v>10</v>
      </c>
      <c r="I34" s="37">
        <v>13780</v>
      </c>
      <c r="J34" s="220">
        <f t="shared" si="0"/>
        <v>33.950000000000003</v>
      </c>
      <c r="K34" s="182"/>
      <c r="L34" s="182"/>
      <c r="M34" s="182">
        <v>33.950000000000003</v>
      </c>
      <c r="N34" s="182"/>
      <c r="O34" s="182"/>
      <c r="P34" s="106" t="s">
        <v>305</v>
      </c>
      <c r="R34" s="23"/>
      <c r="S34" s="272"/>
      <c r="T34" s="272"/>
    </row>
    <row r="35" spans="1:20" x14ac:dyDescent="0.2">
      <c r="A35" s="34">
        <v>29</v>
      </c>
      <c r="B35" s="269" t="s">
        <v>316</v>
      </c>
      <c r="C35" s="69" t="s">
        <v>234</v>
      </c>
      <c r="D35" s="77">
        <v>25512</v>
      </c>
      <c r="E35" s="73">
        <v>631250110</v>
      </c>
      <c r="F35" s="35" t="s">
        <v>301</v>
      </c>
      <c r="G35" s="74" t="s">
        <v>317</v>
      </c>
      <c r="H35" s="45">
        <v>10</v>
      </c>
      <c r="I35" s="37">
        <v>14050</v>
      </c>
      <c r="J35" s="220">
        <f t="shared" si="0"/>
        <v>1921.4</v>
      </c>
      <c r="K35" s="182"/>
      <c r="L35" s="182"/>
      <c r="M35" s="182">
        <v>1921.4</v>
      </c>
      <c r="N35" s="182"/>
      <c r="O35" s="182"/>
      <c r="P35" s="106" t="s">
        <v>318</v>
      </c>
      <c r="R35" s="23"/>
      <c r="S35" s="272"/>
      <c r="T35" s="272"/>
    </row>
    <row r="36" spans="1:20" x14ac:dyDescent="0.2">
      <c r="A36" s="34">
        <v>30</v>
      </c>
      <c r="B36" s="269" t="s">
        <v>319</v>
      </c>
      <c r="C36" s="69" t="s">
        <v>135</v>
      </c>
      <c r="D36" s="77">
        <v>25553</v>
      </c>
      <c r="E36" s="73">
        <v>631250026</v>
      </c>
      <c r="F36" s="35" t="s">
        <v>301</v>
      </c>
      <c r="G36" s="74" t="s">
        <v>317</v>
      </c>
      <c r="H36" s="45">
        <v>10</v>
      </c>
      <c r="I36" s="37">
        <v>14050</v>
      </c>
      <c r="J36" s="220">
        <f>SUM(K36+L36+M36+N36+O36)</f>
        <v>456</v>
      </c>
      <c r="K36" s="182"/>
      <c r="L36" s="182"/>
      <c r="M36" s="182">
        <v>456</v>
      </c>
      <c r="N36" s="182"/>
      <c r="O36" s="182"/>
      <c r="P36" s="106" t="s">
        <v>320</v>
      </c>
      <c r="R36" s="23"/>
      <c r="S36" s="272"/>
      <c r="T36" s="272"/>
    </row>
    <row r="37" spans="1:20" x14ac:dyDescent="0.2">
      <c r="A37" s="34">
        <v>31</v>
      </c>
      <c r="B37" s="269" t="s">
        <v>321</v>
      </c>
      <c r="C37" s="69" t="s">
        <v>135</v>
      </c>
      <c r="D37" s="77">
        <v>25575</v>
      </c>
      <c r="E37" s="73">
        <v>631250027</v>
      </c>
      <c r="F37" s="35" t="s">
        <v>301</v>
      </c>
      <c r="G37" s="74" t="s">
        <v>317</v>
      </c>
      <c r="H37" s="45">
        <v>10</v>
      </c>
      <c r="I37" s="37">
        <v>11</v>
      </c>
      <c r="J37" s="220">
        <f>SUM(K37+L37+M37+N37+O37)</f>
        <v>245</v>
      </c>
      <c r="K37" s="182"/>
      <c r="L37" s="182"/>
      <c r="M37" s="182">
        <v>245</v>
      </c>
      <c r="N37" s="182"/>
      <c r="O37" s="182"/>
      <c r="P37" s="106" t="s">
        <v>320</v>
      </c>
      <c r="R37" s="23"/>
      <c r="S37" s="272"/>
      <c r="T37" s="272"/>
    </row>
    <row r="38" spans="1:20" x14ac:dyDescent="0.2">
      <c r="A38" s="34">
        <v>32</v>
      </c>
      <c r="B38" s="269" t="s">
        <v>322</v>
      </c>
      <c r="C38" s="69" t="s">
        <v>135</v>
      </c>
      <c r="D38" s="77">
        <v>25590</v>
      </c>
      <c r="E38" s="73">
        <v>631250025</v>
      </c>
      <c r="F38" s="35" t="s">
        <v>301</v>
      </c>
      <c r="G38" s="74" t="s">
        <v>317</v>
      </c>
      <c r="H38" s="45">
        <v>10</v>
      </c>
      <c r="I38" s="37">
        <v>14050</v>
      </c>
      <c r="J38" s="220">
        <f>SUM(K38+L38+M38+N38+O38)</f>
        <v>180</v>
      </c>
      <c r="K38" s="182"/>
      <c r="L38" s="182"/>
      <c r="M38" s="182">
        <v>180</v>
      </c>
      <c r="N38" s="182"/>
      <c r="O38" s="182"/>
      <c r="P38" s="106" t="s">
        <v>320</v>
      </c>
      <c r="R38" s="23"/>
      <c r="S38" s="272"/>
      <c r="T38" s="272"/>
    </row>
    <row r="39" spans="1:20" x14ac:dyDescent="0.2">
      <c r="A39" s="34">
        <v>33</v>
      </c>
      <c r="B39" s="269" t="s">
        <v>323</v>
      </c>
      <c r="C39" s="69" t="s">
        <v>303</v>
      </c>
      <c r="D39" s="77">
        <v>25614</v>
      </c>
      <c r="E39" s="73">
        <v>631250013</v>
      </c>
      <c r="F39" s="35" t="s">
        <v>301</v>
      </c>
      <c r="G39" s="74" t="s">
        <v>309</v>
      </c>
      <c r="H39" s="45">
        <v>10</v>
      </c>
      <c r="I39" s="37">
        <v>13780</v>
      </c>
      <c r="J39" s="220">
        <f>SUM(K39+L39+M39+N39+O39)</f>
        <v>169.75</v>
      </c>
      <c r="K39" s="182"/>
      <c r="L39" s="182"/>
      <c r="M39" s="182">
        <v>169.75</v>
      </c>
      <c r="N39" s="182"/>
      <c r="O39" s="182"/>
      <c r="P39" s="106" t="s">
        <v>305</v>
      </c>
      <c r="R39" s="23"/>
      <c r="S39" s="272"/>
      <c r="T39" s="272"/>
    </row>
    <row r="40" spans="1:20" x14ac:dyDescent="0.2">
      <c r="A40" s="34">
        <v>34</v>
      </c>
      <c r="B40" s="269" t="s">
        <v>324</v>
      </c>
      <c r="C40" s="69" t="s">
        <v>239</v>
      </c>
      <c r="D40" s="77">
        <v>25639</v>
      </c>
      <c r="E40" s="73">
        <v>631250009</v>
      </c>
      <c r="F40" s="35" t="s">
        <v>301</v>
      </c>
      <c r="G40" s="74" t="s">
        <v>291</v>
      </c>
      <c r="H40" s="45">
        <v>10</v>
      </c>
      <c r="I40" s="37">
        <v>14023</v>
      </c>
      <c r="J40" s="220">
        <f>SUM(K40+L40+M40+N40+O40)</f>
        <v>167</v>
      </c>
      <c r="K40" s="182"/>
      <c r="L40" s="182"/>
      <c r="M40" s="182">
        <v>167</v>
      </c>
      <c r="N40" s="182"/>
      <c r="O40" s="182"/>
      <c r="P40" s="106" t="s">
        <v>325</v>
      </c>
      <c r="R40" s="23"/>
      <c r="S40" s="272"/>
      <c r="T40" s="272"/>
    </row>
    <row r="41" spans="1:20" x14ac:dyDescent="0.2">
      <c r="A41" s="34">
        <v>35</v>
      </c>
      <c r="B41" s="269" t="s">
        <v>326</v>
      </c>
      <c r="C41" s="69" t="s">
        <v>150</v>
      </c>
      <c r="D41" s="77">
        <v>26770</v>
      </c>
      <c r="E41" s="73">
        <v>631250019</v>
      </c>
      <c r="F41" s="35" t="s">
        <v>327</v>
      </c>
      <c r="G41" s="74" t="s">
        <v>328</v>
      </c>
      <c r="H41" s="45">
        <v>10</v>
      </c>
      <c r="I41" s="37">
        <v>13610</v>
      </c>
      <c r="J41" s="220">
        <f t="shared" si="0"/>
        <v>81.599999999999994</v>
      </c>
      <c r="K41" s="182"/>
      <c r="L41" s="182"/>
      <c r="M41" s="182">
        <v>81.599999999999994</v>
      </c>
      <c r="N41" s="182"/>
      <c r="O41" s="182"/>
      <c r="P41" s="106" t="s">
        <v>329</v>
      </c>
      <c r="R41" s="23"/>
      <c r="S41" s="272"/>
      <c r="T41" s="272"/>
    </row>
    <row r="42" spans="1:20" x14ac:dyDescent="0.2">
      <c r="A42" s="34">
        <v>36</v>
      </c>
      <c r="B42" s="269" t="s">
        <v>330</v>
      </c>
      <c r="C42" s="69" t="s">
        <v>239</v>
      </c>
      <c r="D42" s="77">
        <v>26854</v>
      </c>
      <c r="E42" s="73">
        <v>631250012</v>
      </c>
      <c r="F42" s="35" t="s">
        <v>327</v>
      </c>
      <c r="G42" s="74" t="s">
        <v>180</v>
      </c>
      <c r="H42" s="45">
        <v>10</v>
      </c>
      <c r="I42" s="37">
        <v>13460</v>
      </c>
      <c r="J42" s="220">
        <f t="shared" si="0"/>
        <v>150</v>
      </c>
      <c r="K42" s="182"/>
      <c r="L42" s="182"/>
      <c r="M42" s="182">
        <v>150</v>
      </c>
      <c r="N42" s="182"/>
      <c r="O42" s="182"/>
      <c r="P42" s="106" t="s">
        <v>331</v>
      </c>
      <c r="R42" s="23"/>
      <c r="S42" s="272"/>
      <c r="T42" s="272"/>
    </row>
    <row r="43" spans="1:20" x14ac:dyDescent="0.2">
      <c r="A43" s="34">
        <v>37</v>
      </c>
      <c r="B43" s="269" t="s">
        <v>334</v>
      </c>
      <c r="C43" s="69" t="s">
        <v>335</v>
      </c>
      <c r="D43" s="77">
        <v>27069</v>
      </c>
      <c r="E43" s="73">
        <v>631250054</v>
      </c>
      <c r="F43" s="35" t="s">
        <v>327</v>
      </c>
      <c r="G43" s="74" t="s">
        <v>336</v>
      </c>
      <c r="H43" s="45">
        <v>10</v>
      </c>
      <c r="I43" s="37">
        <v>13220</v>
      </c>
      <c r="J43" s="220">
        <f t="shared" si="0"/>
        <v>42.12</v>
      </c>
      <c r="K43" s="182"/>
      <c r="L43" s="182">
        <v>42.12</v>
      </c>
      <c r="M43" s="182"/>
      <c r="N43" s="182"/>
      <c r="O43" s="182"/>
      <c r="P43" s="106" t="s">
        <v>275</v>
      </c>
      <c r="R43" s="23"/>
      <c r="S43" s="272"/>
      <c r="T43" s="272"/>
    </row>
    <row r="44" spans="1:20" x14ac:dyDescent="0.2">
      <c r="A44" s="34">
        <v>38</v>
      </c>
      <c r="B44" s="269" t="s">
        <v>334</v>
      </c>
      <c r="C44" s="69" t="s">
        <v>157</v>
      </c>
      <c r="D44" s="77">
        <v>27069</v>
      </c>
      <c r="E44" s="73">
        <v>631250073</v>
      </c>
      <c r="F44" s="35" t="s">
        <v>327</v>
      </c>
      <c r="G44" s="74" t="s">
        <v>336</v>
      </c>
      <c r="H44" s="45">
        <v>10</v>
      </c>
      <c r="I44" s="37">
        <v>13220</v>
      </c>
      <c r="J44" s="220">
        <f t="shared" si="0"/>
        <v>30.93</v>
      </c>
      <c r="K44" s="182"/>
      <c r="L44" s="182">
        <v>30.93</v>
      </c>
      <c r="M44" s="182"/>
      <c r="N44" s="182"/>
      <c r="O44" s="182"/>
      <c r="P44" s="106" t="s">
        <v>275</v>
      </c>
      <c r="R44" s="23"/>
      <c r="S44" s="272"/>
      <c r="T44" s="272"/>
    </row>
    <row r="45" spans="1:20" x14ac:dyDescent="0.2">
      <c r="A45" s="34">
        <v>39</v>
      </c>
      <c r="B45" s="269" t="s">
        <v>332</v>
      </c>
      <c r="C45" s="351" t="s">
        <v>333</v>
      </c>
      <c r="D45" s="77">
        <v>27111</v>
      </c>
      <c r="E45" s="73">
        <v>631250007</v>
      </c>
      <c r="F45" s="35" t="s">
        <v>327</v>
      </c>
      <c r="G45" s="74" t="s">
        <v>304</v>
      </c>
      <c r="H45" s="45">
        <v>10</v>
      </c>
      <c r="I45" s="37">
        <v>13780</v>
      </c>
      <c r="J45" s="220">
        <f t="shared" si="0"/>
        <v>34.200000000000003</v>
      </c>
      <c r="K45" s="182"/>
      <c r="L45" s="182"/>
      <c r="M45" s="182">
        <v>34.200000000000003</v>
      </c>
      <c r="N45" s="182"/>
      <c r="O45" s="182"/>
      <c r="P45" s="106" t="s">
        <v>307</v>
      </c>
      <c r="R45" s="23"/>
      <c r="S45" s="272"/>
      <c r="T45" s="272"/>
    </row>
    <row r="46" spans="1:20" x14ac:dyDescent="0.2">
      <c r="A46" s="34">
        <v>40</v>
      </c>
      <c r="B46" s="269" t="s">
        <v>337</v>
      </c>
      <c r="C46" s="69" t="s">
        <v>335</v>
      </c>
      <c r="D46" s="77">
        <v>27527</v>
      </c>
      <c r="E46" s="73">
        <v>631250072</v>
      </c>
      <c r="F46" s="35" t="s">
        <v>338</v>
      </c>
      <c r="G46" s="74" t="s">
        <v>336</v>
      </c>
      <c r="H46" s="45">
        <v>10</v>
      </c>
      <c r="I46" s="37">
        <v>13220</v>
      </c>
      <c r="J46" s="220">
        <f t="shared" ref="J46" si="4">SUM(K46+L46+M46+N46+O46)</f>
        <v>42.12</v>
      </c>
      <c r="K46" s="182"/>
      <c r="L46" s="182">
        <v>42.12</v>
      </c>
      <c r="M46" s="182"/>
      <c r="N46" s="182"/>
      <c r="O46" s="182"/>
      <c r="P46" s="106" t="s">
        <v>275</v>
      </c>
      <c r="R46" s="23"/>
      <c r="S46" s="272"/>
      <c r="T46" s="272"/>
    </row>
    <row r="47" spans="1:20" x14ac:dyDescent="0.2">
      <c r="A47" s="34">
        <v>41</v>
      </c>
      <c r="B47" s="269" t="s">
        <v>337</v>
      </c>
      <c r="C47" s="69" t="s">
        <v>157</v>
      </c>
      <c r="D47" s="77">
        <v>27527</v>
      </c>
      <c r="E47" s="73">
        <v>631250053</v>
      </c>
      <c r="F47" s="35" t="s">
        <v>338</v>
      </c>
      <c r="G47" s="74" t="s">
        <v>336</v>
      </c>
      <c r="H47" s="45">
        <v>10</v>
      </c>
      <c r="I47" s="37">
        <v>13220</v>
      </c>
      <c r="J47" s="220">
        <f t="shared" si="0"/>
        <v>15.75</v>
      </c>
      <c r="K47" s="182"/>
      <c r="L47" s="182">
        <v>15.75</v>
      </c>
      <c r="M47" s="182"/>
      <c r="N47" s="182"/>
      <c r="O47" s="182"/>
      <c r="P47" s="106" t="s">
        <v>275</v>
      </c>
      <c r="R47" s="23"/>
      <c r="S47" s="272"/>
      <c r="T47" s="272"/>
    </row>
    <row r="48" spans="1:20" x14ac:dyDescent="0.2">
      <c r="A48" s="34">
        <v>42</v>
      </c>
      <c r="B48" s="269" t="s">
        <v>339</v>
      </c>
      <c r="C48" s="69" t="s">
        <v>335</v>
      </c>
      <c r="D48" s="77">
        <v>27633</v>
      </c>
      <c r="E48" s="73">
        <v>631250055</v>
      </c>
      <c r="F48" s="35" t="s">
        <v>338</v>
      </c>
      <c r="G48" s="74" t="s">
        <v>336</v>
      </c>
      <c r="H48" s="45">
        <v>10</v>
      </c>
      <c r="I48" s="37">
        <v>13220</v>
      </c>
      <c r="J48" s="220">
        <f t="shared" si="0"/>
        <v>38.130000000000003</v>
      </c>
      <c r="K48" s="182"/>
      <c r="L48" s="182">
        <v>38.130000000000003</v>
      </c>
      <c r="M48" s="182"/>
      <c r="N48" s="182"/>
      <c r="O48" s="182"/>
      <c r="P48" s="106" t="s">
        <v>275</v>
      </c>
      <c r="R48" s="23"/>
      <c r="S48" s="272"/>
      <c r="T48" s="272"/>
    </row>
    <row r="49" spans="1:22" x14ac:dyDescent="0.2">
      <c r="A49" s="34">
        <v>43</v>
      </c>
      <c r="B49" s="269" t="s">
        <v>339</v>
      </c>
      <c r="C49" s="69" t="s">
        <v>157</v>
      </c>
      <c r="D49" s="77">
        <v>27633</v>
      </c>
      <c r="E49" s="73">
        <v>631250074</v>
      </c>
      <c r="F49" s="35" t="s">
        <v>338</v>
      </c>
      <c r="G49" s="74" t="s">
        <v>336</v>
      </c>
      <c r="H49" s="45">
        <v>10</v>
      </c>
      <c r="I49" s="37">
        <v>13220</v>
      </c>
      <c r="J49" s="220">
        <f t="shared" si="0"/>
        <v>14.95</v>
      </c>
      <c r="K49" s="182"/>
      <c r="L49" s="182">
        <v>14.95</v>
      </c>
      <c r="M49" s="182"/>
      <c r="N49" s="182"/>
      <c r="O49" s="182"/>
      <c r="P49" s="106" t="s">
        <v>275</v>
      </c>
    </row>
    <row r="50" spans="1:22" x14ac:dyDescent="0.2">
      <c r="A50" s="34">
        <v>44</v>
      </c>
      <c r="B50" s="269" t="s">
        <v>340</v>
      </c>
      <c r="C50" s="69" t="s">
        <v>335</v>
      </c>
      <c r="D50" s="77">
        <v>27714</v>
      </c>
      <c r="E50" s="73">
        <v>631250056</v>
      </c>
      <c r="F50" s="35" t="s">
        <v>338</v>
      </c>
      <c r="G50" s="74" t="s">
        <v>336</v>
      </c>
      <c r="H50" s="45">
        <v>10</v>
      </c>
      <c r="I50" s="37">
        <v>13220</v>
      </c>
      <c r="J50" s="220">
        <f t="shared" si="0"/>
        <v>55.79</v>
      </c>
      <c r="K50" s="182"/>
      <c r="L50" s="182">
        <v>55.79</v>
      </c>
      <c r="M50" s="182"/>
      <c r="N50" s="182"/>
      <c r="O50" s="182"/>
      <c r="P50" s="106" t="s">
        <v>275</v>
      </c>
    </row>
    <row r="51" spans="1:22" x14ac:dyDescent="0.2">
      <c r="A51" s="34">
        <v>45</v>
      </c>
      <c r="B51" s="269" t="s">
        <v>340</v>
      </c>
      <c r="C51" s="69" t="s">
        <v>157</v>
      </c>
      <c r="D51" s="77">
        <v>27714</v>
      </c>
      <c r="E51" s="73">
        <v>631250075</v>
      </c>
      <c r="F51" s="35" t="s">
        <v>338</v>
      </c>
      <c r="G51" s="74" t="s">
        <v>336</v>
      </c>
      <c r="H51" s="45">
        <v>10</v>
      </c>
      <c r="I51" s="37">
        <v>13220</v>
      </c>
      <c r="J51" s="220">
        <f t="shared" si="0"/>
        <v>17.739999999999998</v>
      </c>
      <c r="K51" s="182"/>
      <c r="L51" s="182">
        <v>17.739999999999998</v>
      </c>
      <c r="M51" s="182"/>
      <c r="N51" s="182"/>
      <c r="O51" s="182"/>
      <c r="P51" s="106" t="s">
        <v>275</v>
      </c>
    </row>
    <row r="52" spans="1:22" x14ac:dyDescent="0.2">
      <c r="A52" s="34">
        <v>46</v>
      </c>
      <c r="B52" s="269" t="s">
        <v>341</v>
      </c>
      <c r="C52" s="69" t="s">
        <v>335</v>
      </c>
      <c r="D52" s="77">
        <v>27755</v>
      </c>
      <c r="E52" s="75">
        <v>631250057</v>
      </c>
      <c r="F52" s="35" t="s">
        <v>338</v>
      </c>
      <c r="G52" s="74" t="s">
        <v>336</v>
      </c>
      <c r="H52" s="45">
        <v>10</v>
      </c>
      <c r="I52" s="37">
        <v>13220</v>
      </c>
      <c r="J52" s="220">
        <f t="shared" si="0"/>
        <v>11.75</v>
      </c>
      <c r="K52" s="182"/>
      <c r="L52" s="182">
        <v>11.75</v>
      </c>
      <c r="M52" s="182"/>
      <c r="N52" s="182"/>
      <c r="O52" s="182"/>
      <c r="P52" s="106" t="s">
        <v>275</v>
      </c>
    </row>
    <row r="53" spans="1:22" x14ac:dyDescent="0.2">
      <c r="A53" s="34">
        <v>47</v>
      </c>
      <c r="B53" s="269" t="s">
        <v>341</v>
      </c>
      <c r="C53" s="69" t="s">
        <v>157</v>
      </c>
      <c r="D53" s="77">
        <v>27755</v>
      </c>
      <c r="E53" s="75">
        <v>631250076</v>
      </c>
      <c r="F53" s="35" t="s">
        <v>338</v>
      </c>
      <c r="G53" s="74" t="s">
        <v>336</v>
      </c>
      <c r="H53" s="45">
        <v>10</v>
      </c>
      <c r="I53" s="37">
        <v>13220</v>
      </c>
      <c r="J53" s="220">
        <f t="shared" si="0"/>
        <v>14.95</v>
      </c>
      <c r="K53" s="182"/>
      <c r="L53" s="182">
        <v>14.95</v>
      </c>
      <c r="M53" s="182"/>
      <c r="N53" s="182"/>
      <c r="O53" s="182"/>
      <c r="P53" s="106" t="s">
        <v>275</v>
      </c>
    </row>
    <row r="54" spans="1:22" x14ac:dyDescent="0.2">
      <c r="A54" s="34">
        <v>48</v>
      </c>
      <c r="B54" s="269" t="s">
        <v>342</v>
      </c>
      <c r="C54" s="69" t="s">
        <v>335</v>
      </c>
      <c r="D54" s="77">
        <v>27784</v>
      </c>
      <c r="E54" s="75">
        <v>631250058</v>
      </c>
      <c r="F54" s="35" t="s">
        <v>338</v>
      </c>
      <c r="G54" s="74" t="s">
        <v>336</v>
      </c>
      <c r="H54" s="45">
        <v>10</v>
      </c>
      <c r="I54" s="37">
        <v>13220</v>
      </c>
      <c r="J54" s="220">
        <f t="shared" si="0"/>
        <v>14.55</v>
      </c>
      <c r="K54" s="182"/>
      <c r="L54" s="182">
        <v>14.55</v>
      </c>
      <c r="M54" s="182"/>
      <c r="N54" s="182"/>
      <c r="O54" s="182"/>
      <c r="P54" s="106" t="s">
        <v>275</v>
      </c>
    </row>
    <row r="55" spans="1:22" x14ac:dyDescent="0.2">
      <c r="A55" s="34">
        <v>49</v>
      </c>
      <c r="B55" s="269" t="s">
        <v>342</v>
      </c>
      <c r="C55" s="69" t="s">
        <v>157</v>
      </c>
      <c r="D55" s="77">
        <v>27784</v>
      </c>
      <c r="E55" s="75">
        <v>631250077</v>
      </c>
      <c r="F55" s="35" t="s">
        <v>338</v>
      </c>
      <c r="G55" s="74" t="s">
        <v>336</v>
      </c>
      <c r="H55" s="45">
        <v>10</v>
      </c>
      <c r="I55" s="37">
        <v>13220</v>
      </c>
      <c r="J55" s="220">
        <f>SUM(K55+L55+M55+N55+O55)</f>
        <v>33.33</v>
      </c>
      <c r="K55" s="182"/>
      <c r="L55" s="182">
        <v>33.33</v>
      </c>
      <c r="M55" s="182"/>
      <c r="N55" s="182"/>
      <c r="O55" s="182"/>
      <c r="P55" s="106" t="s">
        <v>275</v>
      </c>
    </row>
    <row r="56" spans="1:22" x14ac:dyDescent="0.2">
      <c r="A56" s="34">
        <v>50</v>
      </c>
      <c r="B56" s="269" t="s">
        <v>343</v>
      </c>
      <c r="C56" s="69" t="s">
        <v>335</v>
      </c>
      <c r="D56" s="77">
        <v>27801</v>
      </c>
      <c r="E56" s="75">
        <v>631250059</v>
      </c>
      <c r="F56" s="35" t="s">
        <v>338</v>
      </c>
      <c r="G56" s="74" t="s">
        <v>336</v>
      </c>
      <c r="H56" s="45">
        <v>10</v>
      </c>
      <c r="I56" s="37">
        <v>13220</v>
      </c>
      <c r="J56" s="220">
        <f t="shared" si="0"/>
        <v>8.5500000000000007</v>
      </c>
      <c r="K56" s="182"/>
      <c r="L56" s="182">
        <v>8.5500000000000007</v>
      </c>
      <c r="M56" s="182"/>
      <c r="N56" s="182"/>
      <c r="O56" s="182"/>
      <c r="P56" s="106" t="s">
        <v>275</v>
      </c>
      <c r="R56" s="335"/>
      <c r="S56" s="335"/>
      <c r="T56" s="335"/>
    </row>
    <row r="57" spans="1:22" x14ac:dyDescent="0.2">
      <c r="A57" s="34">
        <v>51</v>
      </c>
      <c r="B57" s="269" t="s">
        <v>343</v>
      </c>
      <c r="C57" s="69" t="s">
        <v>157</v>
      </c>
      <c r="D57" s="77">
        <v>27801</v>
      </c>
      <c r="E57" s="75">
        <v>631250078</v>
      </c>
      <c r="F57" s="35" t="s">
        <v>338</v>
      </c>
      <c r="G57" s="74" t="s">
        <v>336</v>
      </c>
      <c r="H57" s="45">
        <v>10</v>
      </c>
      <c r="I57" s="37">
        <v>13220</v>
      </c>
      <c r="J57" s="220">
        <f>SUM(K57+L57+M57+N57+O57)</f>
        <v>17.739999999999998</v>
      </c>
      <c r="K57" s="182"/>
      <c r="L57" s="182">
        <v>17.739999999999998</v>
      </c>
      <c r="M57" s="182"/>
      <c r="N57" s="182"/>
      <c r="O57" s="182"/>
      <c r="P57" s="106" t="s">
        <v>275</v>
      </c>
      <c r="R57" s="335"/>
      <c r="S57" s="335"/>
      <c r="T57" s="335"/>
    </row>
    <row r="58" spans="1:22" x14ac:dyDescent="0.2">
      <c r="A58" s="34">
        <v>52</v>
      </c>
      <c r="B58" s="269" t="s">
        <v>344</v>
      </c>
      <c r="C58" s="69" t="s">
        <v>335</v>
      </c>
      <c r="D58" s="77">
        <v>27823</v>
      </c>
      <c r="E58" s="75">
        <v>631250060</v>
      </c>
      <c r="F58" s="35" t="s">
        <v>338</v>
      </c>
      <c r="G58" s="74" t="s">
        <v>336</v>
      </c>
      <c r="H58" s="45">
        <v>10</v>
      </c>
      <c r="I58" s="37">
        <v>13220</v>
      </c>
      <c r="J58" s="220">
        <f t="shared" si="0"/>
        <v>70.09</v>
      </c>
      <c r="K58" s="182"/>
      <c r="L58" s="182">
        <v>70.09</v>
      </c>
      <c r="M58" s="182"/>
      <c r="N58" s="182"/>
      <c r="O58" s="182"/>
      <c r="P58" s="106" t="s">
        <v>275</v>
      </c>
      <c r="R58" s="335"/>
      <c r="S58" s="335"/>
      <c r="T58" s="335"/>
    </row>
    <row r="59" spans="1:22" x14ac:dyDescent="0.2">
      <c r="A59" s="34">
        <v>53</v>
      </c>
      <c r="B59" s="269" t="s">
        <v>344</v>
      </c>
      <c r="C59" s="69" t="s">
        <v>157</v>
      </c>
      <c r="D59" s="77">
        <v>27823</v>
      </c>
      <c r="E59" s="75">
        <v>631250079</v>
      </c>
      <c r="F59" s="35" t="s">
        <v>338</v>
      </c>
      <c r="G59" s="74" t="s">
        <v>336</v>
      </c>
      <c r="H59" s="45">
        <v>10</v>
      </c>
      <c r="I59" s="37">
        <v>13220</v>
      </c>
      <c r="J59" s="220">
        <f t="shared" si="0"/>
        <v>14.95</v>
      </c>
      <c r="K59" s="182"/>
      <c r="L59" s="182">
        <v>14.95</v>
      </c>
      <c r="M59" s="182"/>
      <c r="N59" s="182"/>
      <c r="O59" s="182"/>
      <c r="P59" s="106" t="s">
        <v>275</v>
      </c>
      <c r="R59" s="335"/>
      <c r="S59" s="335"/>
      <c r="T59" s="335"/>
    </row>
    <row r="60" spans="1:22" x14ac:dyDescent="0.2">
      <c r="A60" s="34">
        <v>54</v>
      </c>
      <c r="B60" s="269" t="s">
        <v>345</v>
      </c>
      <c r="C60" s="69" t="s">
        <v>335</v>
      </c>
      <c r="D60" s="77">
        <v>27844</v>
      </c>
      <c r="E60" s="75">
        <v>631250061</v>
      </c>
      <c r="F60" s="35" t="s">
        <v>338</v>
      </c>
      <c r="G60" s="74" t="s">
        <v>336</v>
      </c>
      <c r="H60" s="45">
        <v>10</v>
      </c>
      <c r="I60" s="37">
        <v>13220</v>
      </c>
      <c r="J60" s="220">
        <f t="shared" si="0"/>
        <v>4.96</v>
      </c>
      <c r="K60" s="182"/>
      <c r="L60" s="182">
        <v>4.96</v>
      </c>
      <c r="M60" s="182"/>
      <c r="N60" s="182"/>
      <c r="O60" s="182"/>
      <c r="P60" s="106" t="s">
        <v>275</v>
      </c>
      <c r="R60" s="335"/>
      <c r="S60" s="335"/>
      <c r="T60" s="335"/>
    </row>
    <row r="61" spans="1:22" x14ac:dyDescent="0.2">
      <c r="A61" s="34">
        <v>55</v>
      </c>
      <c r="B61" s="269" t="s">
        <v>345</v>
      </c>
      <c r="C61" s="69" t="s">
        <v>157</v>
      </c>
      <c r="D61" s="77">
        <v>27844</v>
      </c>
      <c r="E61" s="75">
        <v>631250080</v>
      </c>
      <c r="F61" s="35" t="s">
        <v>338</v>
      </c>
      <c r="G61" s="74" t="s">
        <v>336</v>
      </c>
      <c r="H61" s="45">
        <v>10</v>
      </c>
      <c r="I61" s="37">
        <v>13220</v>
      </c>
      <c r="J61" s="220">
        <f t="shared" si="0"/>
        <v>8.5500000000000007</v>
      </c>
      <c r="K61" s="182"/>
      <c r="L61" s="182">
        <v>8.5500000000000007</v>
      </c>
      <c r="M61" s="182"/>
      <c r="N61" s="182"/>
      <c r="O61" s="182"/>
      <c r="P61" s="106" t="s">
        <v>275</v>
      </c>
      <c r="R61" s="335"/>
      <c r="S61" s="335"/>
      <c r="T61" s="335"/>
    </row>
    <row r="62" spans="1:22" x14ac:dyDescent="0.2">
      <c r="A62" s="34">
        <v>56</v>
      </c>
      <c r="B62" s="269" t="s">
        <v>346</v>
      </c>
      <c r="C62" s="69" t="s">
        <v>335</v>
      </c>
      <c r="D62" s="77">
        <v>27851</v>
      </c>
      <c r="E62" s="75">
        <v>631250062</v>
      </c>
      <c r="F62" s="35" t="s">
        <v>338</v>
      </c>
      <c r="G62" s="74" t="s">
        <v>336</v>
      </c>
      <c r="H62" s="45">
        <v>10</v>
      </c>
      <c r="I62" s="37">
        <v>13220</v>
      </c>
      <c r="J62" s="220">
        <f t="shared" si="0"/>
        <v>66.5</v>
      </c>
      <c r="K62" s="182"/>
      <c r="L62" s="182">
        <v>66.5</v>
      </c>
      <c r="M62" s="182"/>
      <c r="N62" s="182"/>
      <c r="O62" s="182"/>
      <c r="P62" s="106" t="s">
        <v>275</v>
      </c>
      <c r="R62" s="335"/>
      <c r="S62" s="335"/>
      <c r="T62" s="335"/>
    </row>
    <row r="63" spans="1:22" x14ac:dyDescent="0.2">
      <c r="A63" s="34">
        <v>57</v>
      </c>
      <c r="B63" s="269" t="s">
        <v>346</v>
      </c>
      <c r="C63" s="69" t="s">
        <v>157</v>
      </c>
      <c r="D63" s="77">
        <v>27851</v>
      </c>
      <c r="E63" s="75">
        <v>631250081</v>
      </c>
      <c r="F63" s="35" t="s">
        <v>338</v>
      </c>
      <c r="G63" s="74" t="s">
        <v>336</v>
      </c>
      <c r="H63" s="45">
        <v>10</v>
      </c>
      <c r="I63" s="37">
        <v>13220</v>
      </c>
      <c r="J63" s="220">
        <f t="shared" si="0"/>
        <v>12.15</v>
      </c>
      <c r="K63" s="182"/>
      <c r="L63" s="182">
        <v>12.15</v>
      </c>
      <c r="M63" s="182"/>
      <c r="N63" s="182"/>
      <c r="O63" s="182"/>
      <c r="P63" s="106" t="s">
        <v>275</v>
      </c>
      <c r="R63" s="335"/>
      <c r="S63" s="335"/>
      <c r="T63" s="335"/>
      <c r="V63" s="405"/>
    </row>
    <row r="64" spans="1:22" x14ac:dyDescent="0.2">
      <c r="A64" s="34">
        <v>58</v>
      </c>
      <c r="B64" s="269" t="s">
        <v>347</v>
      </c>
      <c r="C64" s="69" t="s">
        <v>335</v>
      </c>
      <c r="D64" s="77">
        <v>27866</v>
      </c>
      <c r="E64" s="75">
        <v>631250063</v>
      </c>
      <c r="F64" s="35" t="s">
        <v>338</v>
      </c>
      <c r="G64" s="74" t="s">
        <v>336</v>
      </c>
      <c r="H64" s="45">
        <v>10</v>
      </c>
      <c r="I64" s="37">
        <v>13220</v>
      </c>
      <c r="J64" s="220">
        <f t="shared" ref="J64:J65" si="5">SUM(K64+L64+M64+N64+O64)</f>
        <v>16.940000000000001</v>
      </c>
      <c r="K64" s="182"/>
      <c r="L64" s="182">
        <v>16.940000000000001</v>
      </c>
      <c r="M64" s="182"/>
      <c r="N64" s="182"/>
      <c r="O64" s="182"/>
      <c r="P64" s="106" t="s">
        <v>275</v>
      </c>
      <c r="R64" s="335"/>
      <c r="S64" s="335"/>
      <c r="T64" s="335"/>
    </row>
    <row r="65" spans="1:20" x14ac:dyDescent="0.2">
      <c r="A65" s="34">
        <v>59</v>
      </c>
      <c r="B65" s="269" t="s">
        <v>347</v>
      </c>
      <c r="C65" s="69" t="s">
        <v>157</v>
      </c>
      <c r="D65" s="77">
        <v>27866</v>
      </c>
      <c r="E65" s="75">
        <v>631250082</v>
      </c>
      <c r="F65" s="35" t="s">
        <v>338</v>
      </c>
      <c r="G65" s="74" t="s">
        <v>336</v>
      </c>
      <c r="H65" s="45">
        <v>10</v>
      </c>
      <c r="I65" s="37">
        <v>13220</v>
      </c>
      <c r="J65" s="220">
        <f t="shared" si="5"/>
        <v>14.55</v>
      </c>
      <c r="K65" s="182"/>
      <c r="L65" s="182">
        <v>14.55</v>
      </c>
      <c r="M65" s="182"/>
      <c r="N65" s="182"/>
      <c r="O65" s="182"/>
      <c r="P65" s="106" t="s">
        <v>275</v>
      </c>
      <c r="R65" s="335"/>
      <c r="S65" s="335"/>
      <c r="T65" s="335"/>
    </row>
    <row r="66" spans="1:20" x14ac:dyDescent="0.2">
      <c r="A66" s="34">
        <v>60</v>
      </c>
      <c r="B66" s="269" t="s">
        <v>348</v>
      </c>
      <c r="C66" s="69" t="s">
        <v>335</v>
      </c>
      <c r="D66" s="77">
        <v>28928</v>
      </c>
      <c r="E66" s="75">
        <v>631250064</v>
      </c>
      <c r="F66" s="35" t="s">
        <v>377</v>
      </c>
      <c r="G66" s="74" t="s">
        <v>336</v>
      </c>
      <c r="H66" s="45">
        <v>10</v>
      </c>
      <c r="I66" s="37">
        <v>13220</v>
      </c>
      <c r="J66" s="220">
        <f t="shared" si="0"/>
        <v>103.5</v>
      </c>
      <c r="K66" s="184"/>
      <c r="L66" s="185">
        <v>103.5</v>
      </c>
      <c r="M66" s="185"/>
      <c r="N66" s="186"/>
      <c r="O66" s="186"/>
      <c r="P66" s="106" t="s">
        <v>275</v>
      </c>
      <c r="R66" s="335"/>
      <c r="S66" s="335"/>
      <c r="T66" s="335"/>
    </row>
    <row r="67" spans="1:20" x14ac:dyDescent="0.2">
      <c r="A67" s="34">
        <v>61</v>
      </c>
      <c r="B67" s="269" t="s">
        <v>348</v>
      </c>
      <c r="C67" s="69" t="s">
        <v>157</v>
      </c>
      <c r="D67" s="77">
        <v>28928</v>
      </c>
      <c r="E67" s="75">
        <v>631250083</v>
      </c>
      <c r="F67" s="35" t="s">
        <v>377</v>
      </c>
      <c r="G67" s="74" t="s">
        <v>336</v>
      </c>
      <c r="H67" s="45">
        <v>10</v>
      </c>
      <c r="I67" s="37">
        <v>13220</v>
      </c>
      <c r="J67" s="220">
        <f t="shared" si="0"/>
        <v>38.15</v>
      </c>
      <c r="K67" s="182"/>
      <c r="L67" s="182">
        <v>38.15</v>
      </c>
      <c r="M67" s="182"/>
      <c r="N67" s="182"/>
      <c r="O67" s="182"/>
      <c r="P67" s="106" t="s">
        <v>275</v>
      </c>
      <c r="R67" s="335"/>
      <c r="S67" s="335"/>
      <c r="T67" s="335"/>
    </row>
    <row r="68" spans="1:20" x14ac:dyDescent="0.2">
      <c r="A68" s="34">
        <v>62</v>
      </c>
      <c r="B68" s="269" t="s">
        <v>349</v>
      </c>
      <c r="C68" s="69" t="s">
        <v>335</v>
      </c>
      <c r="D68" s="77">
        <v>28967</v>
      </c>
      <c r="E68" s="75">
        <v>631250071</v>
      </c>
      <c r="F68" s="35" t="s">
        <v>377</v>
      </c>
      <c r="G68" s="74" t="s">
        <v>336</v>
      </c>
      <c r="H68" s="45">
        <v>10</v>
      </c>
      <c r="I68" s="37">
        <v>13220</v>
      </c>
      <c r="J68" s="220">
        <f t="shared" si="0"/>
        <v>8.7200000000000006</v>
      </c>
      <c r="K68" s="182"/>
      <c r="L68" s="182">
        <v>8.7200000000000006</v>
      </c>
      <c r="M68" s="182"/>
      <c r="N68" s="182"/>
      <c r="O68" s="182"/>
      <c r="P68" s="106" t="s">
        <v>275</v>
      </c>
      <c r="R68" s="335"/>
      <c r="S68" s="335"/>
      <c r="T68" s="335"/>
    </row>
    <row r="69" spans="1:20" x14ac:dyDescent="0.2">
      <c r="A69" s="34">
        <v>63</v>
      </c>
      <c r="B69" s="269" t="s">
        <v>349</v>
      </c>
      <c r="C69" s="69" t="s">
        <v>157</v>
      </c>
      <c r="D69" s="77">
        <v>28967</v>
      </c>
      <c r="E69" s="75">
        <v>631250091</v>
      </c>
      <c r="F69" s="35" t="s">
        <v>377</v>
      </c>
      <c r="G69" s="74" t="s">
        <v>336</v>
      </c>
      <c r="H69" s="45">
        <v>10</v>
      </c>
      <c r="I69" s="37">
        <v>13220</v>
      </c>
      <c r="J69" s="220">
        <f t="shared" si="0"/>
        <v>2.16</v>
      </c>
      <c r="K69" s="182"/>
      <c r="L69" s="182">
        <v>2.16</v>
      </c>
      <c r="M69" s="182"/>
      <c r="N69" s="182"/>
      <c r="O69" s="182"/>
      <c r="P69" s="106" t="s">
        <v>275</v>
      </c>
      <c r="R69" s="335"/>
      <c r="S69" s="335"/>
      <c r="T69" s="335"/>
    </row>
    <row r="70" spans="1:20" x14ac:dyDescent="0.2">
      <c r="A70" s="34">
        <v>64</v>
      </c>
      <c r="B70" s="269" t="s">
        <v>350</v>
      </c>
      <c r="C70" s="69" t="s">
        <v>335</v>
      </c>
      <c r="D70" s="77">
        <v>28991</v>
      </c>
      <c r="E70" s="75">
        <v>631250070</v>
      </c>
      <c r="F70" s="35" t="s">
        <v>377</v>
      </c>
      <c r="G70" s="74" t="s">
        <v>336</v>
      </c>
      <c r="H70" s="45">
        <v>10</v>
      </c>
      <c r="I70" s="37">
        <v>13220</v>
      </c>
      <c r="J70" s="220">
        <f t="shared" si="0"/>
        <v>3.35</v>
      </c>
      <c r="K70" s="182"/>
      <c r="L70" s="182">
        <v>3.35</v>
      </c>
      <c r="M70" s="182"/>
      <c r="N70" s="182"/>
      <c r="O70" s="182"/>
      <c r="P70" s="106" t="s">
        <v>275</v>
      </c>
      <c r="R70" s="335"/>
      <c r="S70" s="335"/>
      <c r="T70" s="335"/>
    </row>
    <row r="71" spans="1:20" x14ac:dyDescent="0.2">
      <c r="A71" s="34">
        <v>65</v>
      </c>
      <c r="B71" s="269" t="s">
        <v>350</v>
      </c>
      <c r="C71" s="69" t="s">
        <v>157</v>
      </c>
      <c r="D71" s="77">
        <v>28991</v>
      </c>
      <c r="E71" s="75">
        <v>631250090</v>
      </c>
      <c r="F71" s="35" t="s">
        <v>377</v>
      </c>
      <c r="G71" s="74" t="s">
        <v>336</v>
      </c>
      <c r="H71" s="45">
        <v>10</v>
      </c>
      <c r="I71" s="37">
        <v>13220</v>
      </c>
      <c r="J71" s="220">
        <f t="shared" si="0"/>
        <v>10.15</v>
      </c>
      <c r="K71" s="182"/>
      <c r="L71" s="182">
        <v>10.15</v>
      </c>
      <c r="M71" s="182"/>
      <c r="N71" s="182"/>
      <c r="O71" s="182"/>
      <c r="P71" s="106" t="s">
        <v>275</v>
      </c>
      <c r="R71" s="335"/>
      <c r="S71" s="335"/>
      <c r="T71" s="335"/>
    </row>
    <row r="72" spans="1:20" x14ac:dyDescent="0.2">
      <c r="A72" s="34">
        <v>66</v>
      </c>
      <c r="B72" s="269" t="s">
        <v>351</v>
      </c>
      <c r="C72" s="69" t="s">
        <v>335</v>
      </c>
      <c r="D72" s="77">
        <v>29016</v>
      </c>
      <c r="E72" s="75">
        <v>631250069</v>
      </c>
      <c r="F72" s="35" t="s">
        <v>377</v>
      </c>
      <c r="G72" s="74" t="s">
        <v>336</v>
      </c>
      <c r="H72" s="45">
        <v>10</v>
      </c>
      <c r="I72" s="37">
        <v>13220</v>
      </c>
      <c r="J72" s="220">
        <f t="shared" si="0"/>
        <v>11.35</v>
      </c>
      <c r="K72" s="182"/>
      <c r="L72" s="182">
        <v>11.35</v>
      </c>
      <c r="M72" s="182"/>
      <c r="N72" s="182"/>
      <c r="O72" s="182"/>
      <c r="P72" s="106" t="s">
        <v>275</v>
      </c>
      <c r="R72" s="335"/>
      <c r="S72" s="335"/>
      <c r="T72" s="335"/>
    </row>
    <row r="73" spans="1:20" x14ac:dyDescent="0.2">
      <c r="A73" s="34">
        <v>67</v>
      </c>
      <c r="B73" s="269" t="s">
        <v>351</v>
      </c>
      <c r="C73" s="69" t="s">
        <v>157</v>
      </c>
      <c r="D73" s="77">
        <v>29016</v>
      </c>
      <c r="E73" s="75">
        <v>631250089</v>
      </c>
      <c r="F73" s="35" t="s">
        <v>377</v>
      </c>
      <c r="G73" s="74" t="s">
        <v>336</v>
      </c>
      <c r="H73" s="45">
        <v>10</v>
      </c>
      <c r="I73" s="37">
        <v>13220</v>
      </c>
      <c r="J73" s="220">
        <f t="shared" si="0"/>
        <v>10.15</v>
      </c>
      <c r="K73" s="182"/>
      <c r="L73" s="182">
        <v>10.15</v>
      </c>
      <c r="M73" s="182"/>
      <c r="N73" s="182"/>
      <c r="O73" s="182"/>
      <c r="P73" s="106" t="s">
        <v>275</v>
      </c>
      <c r="R73" s="335"/>
      <c r="S73" s="335"/>
      <c r="T73" s="335"/>
    </row>
    <row r="74" spans="1:20" x14ac:dyDescent="0.2">
      <c r="A74" s="34">
        <v>68</v>
      </c>
      <c r="B74" s="269" t="s">
        <v>352</v>
      </c>
      <c r="C74" s="69" t="s">
        <v>335</v>
      </c>
      <c r="D74" s="77">
        <v>29050</v>
      </c>
      <c r="E74" s="75">
        <v>631250068</v>
      </c>
      <c r="F74" s="35" t="s">
        <v>377</v>
      </c>
      <c r="G74" s="74" t="s">
        <v>336</v>
      </c>
      <c r="H74" s="45">
        <v>10</v>
      </c>
      <c r="I74" s="37">
        <v>13220</v>
      </c>
      <c r="J74" s="220">
        <f>SUM(K74+L74+M74+N74+O74)</f>
        <v>10.56</v>
      </c>
      <c r="K74" s="182"/>
      <c r="L74" s="182">
        <v>10.56</v>
      </c>
      <c r="M74" s="182"/>
      <c r="N74" s="182"/>
      <c r="O74" s="182"/>
      <c r="P74" s="106" t="s">
        <v>275</v>
      </c>
      <c r="R74" s="335"/>
      <c r="S74" s="335"/>
      <c r="T74" s="335"/>
    </row>
    <row r="75" spans="1:20" x14ac:dyDescent="0.2">
      <c r="A75" s="34">
        <v>69</v>
      </c>
      <c r="B75" s="269" t="s">
        <v>352</v>
      </c>
      <c r="C75" s="69" t="s">
        <v>157</v>
      </c>
      <c r="D75" s="77">
        <v>29050</v>
      </c>
      <c r="E75" s="75">
        <v>631250087</v>
      </c>
      <c r="F75" s="35" t="s">
        <v>377</v>
      </c>
      <c r="G75" s="74" t="s">
        <v>336</v>
      </c>
      <c r="H75" s="45">
        <v>10</v>
      </c>
      <c r="I75" s="37">
        <v>13220</v>
      </c>
      <c r="J75" s="220">
        <f>SUM(K75+L75+M75+N75+O75)</f>
        <v>13.35</v>
      </c>
      <c r="K75" s="182"/>
      <c r="L75" s="182">
        <v>13.35</v>
      </c>
      <c r="M75" s="182"/>
      <c r="N75" s="182"/>
      <c r="O75" s="182"/>
      <c r="P75" s="106" t="s">
        <v>275</v>
      </c>
      <c r="R75" s="335"/>
      <c r="S75" s="335"/>
      <c r="T75" s="335"/>
    </row>
    <row r="76" spans="1:20" x14ac:dyDescent="0.2">
      <c r="A76" s="34">
        <v>70</v>
      </c>
      <c r="B76" s="269" t="s">
        <v>353</v>
      </c>
      <c r="C76" s="69" t="s">
        <v>335</v>
      </c>
      <c r="D76" s="77">
        <v>29070</v>
      </c>
      <c r="E76" s="75">
        <v>631250067</v>
      </c>
      <c r="F76" s="35" t="s">
        <v>377</v>
      </c>
      <c r="G76" s="74" t="s">
        <v>336</v>
      </c>
      <c r="H76" s="45">
        <v>10</v>
      </c>
      <c r="I76" s="37">
        <v>13220</v>
      </c>
      <c r="J76" s="220">
        <f>SUM(K76+L76+M76+N76+O76)</f>
        <v>6.66</v>
      </c>
      <c r="K76" s="182"/>
      <c r="L76" s="182">
        <v>6.66</v>
      </c>
      <c r="M76" s="182"/>
      <c r="N76" s="182"/>
      <c r="O76" s="182"/>
      <c r="P76" s="106" t="s">
        <v>275</v>
      </c>
      <c r="R76" s="335"/>
      <c r="S76" s="335"/>
      <c r="T76" s="335"/>
    </row>
    <row r="77" spans="1:20" x14ac:dyDescent="0.2">
      <c r="A77" s="34">
        <v>71</v>
      </c>
      <c r="B77" s="269" t="s">
        <v>353</v>
      </c>
      <c r="C77" s="69" t="s">
        <v>157</v>
      </c>
      <c r="D77" s="77">
        <v>29070</v>
      </c>
      <c r="E77" s="75">
        <v>631250086</v>
      </c>
      <c r="F77" s="35" t="s">
        <v>377</v>
      </c>
      <c r="G77" s="74" t="s">
        <v>336</v>
      </c>
      <c r="H77" s="45">
        <v>10</v>
      </c>
      <c r="I77" s="37">
        <v>13220</v>
      </c>
      <c r="J77" s="220">
        <f>SUM(K77+L77+M77+N77+O77)</f>
        <v>2.16</v>
      </c>
      <c r="K77" s="182"/>
      <c r="L77" s="182">
        <v>2.16</v>
      </c>
      <c r="M77" s="182"/>
      <c r="N77" s="182"/>
      <c r="O77" s="182"/>
      <c r="P77" s="106" t="s">
        <v>275</v>
      </c>
      <c r="R77" s="335"/>
      <c r="S77" s="335"/>
      <c r="T77" s="335"/>
    </row>
    <row r="78" spans="1:20" x14ac:dyDescent="0.2">
      <c r="A78" s="34">
        <v>72</v>
      </c>
      <c r="B78" s="269" t="s">
        <v>354</v>
      </c>
      <c r="C78" s="69" t="s">
        <v>335</v>
      </c>
      <c r="D78" s="77">
        <v>29101</v>
      </c>
      <c r="E78" s="75">
        <v>631250066</v>
      </c>
      <c r="F78" s="35" t="s">
        <v>377</v>
      </c>
      <c r="G78" s="74" t="s">
        <v>336</v>
      </c>
      <c r="H78" s="45">
        <v>10</v>
      </c>
      <c r="I78" s="37">
        <v>13220</v>
      </c>
      <c r="J78" s="220">
        <f t="shared" ref="J78:J114" si="6">SUM(K78+L78+M78+N78+O78)</f>
        <v>51.71</v>
      </c>
      <c r="K78" s="182"/>
      <c r="L78" s="182">
        <v>51.71</v>
      </c>
      <c r="M78" s="182"/>
      <c r="N78" s="182"/>
      <c r="O78" s="182"/>
      <c r="P78" s="106" t="s">
        <v>275</v>
      </c>
      <c r="R78" s="335"/>
      <c r="S78" s="335"/>
      <c r="T78" s="335"/>
    </row>
    <row r="79" spans="1:20" x14ac:dyDescent="0.2">
      <c r="A79" s="34">
        <v>73</v>
      </c>
      <c r="B79" s="269" t="s">
        <v>354</v>
      </c>
      <c r="C79" s="69" t="s">
        <v>157</v>
      </c>
      <c r="D79" s="77">
        <v>29101</v>
      </c>
      <c r="E79" s="75">
        <v>631250085</v>
      </c>
      <c r="F79" s="35" t="s">
        <v>377</v>
      </c>
      <c r="G79" s="74" t="s">
        <v>336</v>
      </c>
      <c r="H79" s="45">
        <v>10</v>
      </c>
      <c r="I79" s="37">
        <v>13220</v>
      </c>
      <c r="J79" s="220">
        <f t="shared" si="6"/>
        <v>82.08</v>
      </c>
      <c r="K79" s="182"/>
      <c r="L79" s="182">
        <v>82.08</v>
      </c>
      <c r="M79" s="182"/>
      <c r="N79" s="182"/>
      <c r="O79" s="182"/>
      <c r="P79" s="106" t="s">
        <v>275</v>
      </c>
      <c r="R79" s="335"/>
      <c r="S79" s="335"/>
      <c r="T79" s="335"/>
    </row>
    <row r="80" spans="1:20" x14ac:dyDescent="0.2">
      <c r="A80" s="34">
        <v>74</v>
      </c>
      <c r="B80" s="269" t="s">
        <v>355</v>
      </c>
      <c r="C80" s="69" t="s">
        <v>335</v>
      </c>
      <c r="D80" s="77">
        <v>29116</v>
      </c>
      <c r="E80" s="75">
        <v>631250065</v>
      </c>
      <c r="F80" s="35" t="s">
        <v>377</v>
      </c>
      <c r="G80" s="74" t="s">
        <v>336</v>
      </c>
      <c r="H80" s="45">
        <v>10</v>
      </c>
      <c r="I80" s="37">
        <v>13220</v>
      </c>
      <c r="J80" s="220">
        <f t="shared" si="6"/>
        <v>212.94</v>
      </c>
      <c r="K80" s="182"/>
      <c r="L80" s="182">
        <v>212.94</v>
      </c>
      <c r="M80" s="182"/>
      <c r="N80" s="182"/>
      <c r="O80" s="182"/>
      <c r="P80" s="106" t="s">
        <v>275</v>
      </c>
      <c r="R80" s="335"/>
      <c r="S80" s="335"/>
      <c r="T80" s="335"/>
    </row>
    <row r="81" spans="1:20" x14ac:dyDescent="0.2">
      <c r="A81" s="34">
        <v>75</v>
      </c>
      <c r="B81" s="269" t="s">
        <v>355</v>
      </c>
      <c r="C81" s="69" t="s">
        <v>157</v>
      </c>
      <c r="D81" s="77">
        <v>29116</v>
      </c>
      <c r="E81" s="75">
        <v>631250084</v>
      </c>
      <c r="F81" s="35" t="s">
        <v>377</v>
      </c>
      <c r="G81" s="74" t="s">
        <v>336</v>
      </c>
      <c r="H81" s="45">
        <v>10</v>
      </c>
      <c r="I81" s="37">
        <v>13220</v>
      </c>
      <c r="J81" s="220">
        <f t="shared" si="6"/>
        <v>16.11</v>
      </c>
      <c r="K81" s="182"/>
      <c r="L81" s="182">
        <v>16.11</v>
      </c>
      <c r="M81" s="182"/>
      <c r="N81" s="182"/>
      <c r="O81" s="182"/>
      <c r="P81" s="106" t="s">
        <v>275</v>
      </c>
      <c r="R81" s="335"/>
      <c r="S81" s="335"/>
      <c r="T81" s="335"/>
    </row>
    <row r="82" spans="1:20" x14ac:dyDescent="0.2">
      <c r="A82" s="34">
        <v>76</v>
      </c>
      <c r="B82" s="269" t="s">
        <v>380</v>
      </c>
      <c r="C82" s="69" t="s">
        <v>335</v>
      </c>
      <c r="D82" s="77">
        <v>29213</v>
      </c>
      <c r="E82" s="75">
        <v>631250034</v>
      </c>
      <c r="F82" s="35" t="s">
        <v>381</v>
      </c>
      <c r="G82" s="74" t="s">
        <v>158</v>
      </c>
      <c r="H82" s="45">
        <v>10</v>
      </c>
      <c r="I82" s="37">
        <v>13230</v>
      </c>
      <c r="J82" s="220">
        <f t="shared" si="6"/>
        <v>29.04</v>
      </c>
      <c r="K82" s="182"/>
      <c r="L82" s="182">
        <v>29.04</v>
      </c>
      <c r="M82" s="182"/>
      <c r="N82" s="182"/>
      <c r="O82" s="182"/>
      <c r="P82" s="106" t="s">
        <v>382</v>
      </c>
      <c r="R82" s="335"/>
      <c r="S82" s="335"/>
      <c r="T82" s="335"/>
    </row>
    <row r="83" spans="1:20" x14ac:dyDescent="0.2">
      <c r="A83" s="34">
        <v>77</v>
      </c>
      <c r="B83" s="269" t="s">
        <v>383</v>
      </c>
      <c r="C83" s="69" t="s">
        <v>335</v>
      </c>
      <c r="D83" s="77">
        <v>29229</v>
      </c>
      <c r="E83" s="75">
        <v>631250035</v>
      </c>
      <c r="F83" s="35" t="s">
        <v>381</v>
      </c>
      <c r="G83" s="74" t="s">
        <v>158</v>
      </c>
      <c r="H83" s="45">
        <v>10</v>
      </c>
      <c r="I83" s="37">
        <v>13230</v>
      </c>
      <c r="J83" s="220">
        <f t="shared" si="6"/>
        <v>14.52</v>
      </c>
      <c r="K83" s="182"/>
      <c r="L83" s="182">
        <v>14.52</v>
      </c>
      <c r="M83" s="182"/>
      <c r="N83" s="182"/>
      <c r="O83" s="182"/>
      <c r="P83" s="106" t="s">
        <v>382</v>
      </c>
      <c r="R83" s="335"/>
      <c r="S83" s="335"/>
      <c r="T83" s="335"/>
    </row>
    <row r="84" spans="1:20" x14ac:dyDescent="0.2">
      <c r="A84" s="34">
        <v>78</v>
      </c>
      <c r="B84" s="269" t="s">
        <v>384</v>
      </c>
      <c r="C84" s="69" t="s">
        <v>335</v>
      </c>
      <c r="D84" s="77">
        <v>29242</v>
      </c>
      <c r="E84" s="75">
        <v>631250036</v>
      </c>
      <c r="F84" s="35" t="s">
        <v>381</v>
      </c>
      <c r="G84" s="74" t="s">
        <v>158</v>
      </c>
      <c r="H84" s="45">
        <v>10</v>
      </c>
      <c r="I84" s="37">
        <v>13230</v>
      </c>
      <c r="J84" s="220">
        <f t="shared" si="6"/>
        <v>14.52</v>
      </c>
      <c r="K84" s="182"/>
      <c r="L84" s="182">
        <v>14.52</v>
      </c>
      <c r="M84" s="182"/>
      <c r="N84" s="182"/>
      <c r="O84" s="182"/>
      <c r="P84" s="106" t="s">
        <v>382</v>
      </c>
      <c r="R84" s="335"/>
      <c r="S84" s="335"/>
      <c r="T84" s="335"/>
    </row>
    <row r="85" spans="1:20" x14ac:dyDescent="0.2">
      <c r="A85" s="34">
        <v>79</v>
      </c>
      <c r="B85" s="269" t="s">
        <v>385</v>
      </c>
      <c r="C85" s="69" t="s">
        <v>335</v>
      </c>
      <c r="D85" s="77">
        <v>29256</v>
      </c>
      <c r="E85" s="75">
        <v>631250037</v>
      </c>
      <c r="F85" s="35" t="s">
        <v>381</v>
      </c>
      <c r="G85" s="74" t="s">
        <v>158</v>
      </c>
      <c r="H85" s="45">
        <v>10</v>
      </c>
      <c r="I85" s="37">
        <v>13230</v>
      </c>
      <c r="J85" s="220">
        <f t="shared" si="6"/>
        <v>29.04</v>
      </c>
      <c r="K85" s="182"/>
      <c r="L85" s="182">
        <v>29.04</v>
      </c>
      <c r="M85" s="182"/>
      <c r="N85" s="182"/>
      <c r="O85" s="182"/>
      <c r="P85" s="106" t="s">
        <v>382</v>
      </c>
      <c r="R85" s="335"/>
      <c r="S85" s="335"/>
      <c r="T85" s="335"/>
    </row>
    <row r="86" spans="1:20" x14ac:dyDescent="0.2">
      <c r="A86" s="34">
        <v>80</v>
      </c>
      <c r="B86" s="269" t="s">
        <v>386</v>
      </c>
      <c r="C86" s="69" t="s">
        <v>335</v>
      </c>
      <c r="D86" s="77">
        <v>29284</v>
      </c>
      <c r="E86" s="75">
        <v>631250038</v>
      </c>
      <c r="F86" s="35" t="s">
        <v>381</v>
      </c>
      <c r="G86" s="74" t="s">
        <v>158</v>
      </c>
      <c r="H86" s="45">
        <v>10</v>
      </c>
      <c r="I86" s="37">
        <v>13230</v>
      </c>
      <c r="J86" s="220">
        <f t="shared" si="6"/>
        <v>29.04</v>
      </c>
      <c r="K86" s="182"/>
      <c r="L86" s="182">
        <v>29.04</v>
      </c>
      <c r="M86" s="182"/>
      <c r="N86" s="182"/>
      <c r="O86" s="182"/>
      <c r="P86" s="106" t="s">
        <v>382</v>
      </c>
      <c r="R86" s="335"/>
      <c r="S86" s="335"/>
      <c r="T86" s="335"/>
    </row>
    <row r="87" spans="1:20" x14ac:dyDescent="0.2">
      <c r="A87" s="34">
        <v>81</v>
      </c>
      <c r="B87" s="269" t="s">
        <v>387</v>
      </c>
      <c r="C87" s="69" t="s">
        <v>335</v>
      </c>
      <c r="D87" s="77">
        <v>29298</v>
      </c>
      <c r="E87" s="75">
        <v>631250039</v>
      </c>
      <c r="F87" s="35" t="s">
        <v>381</v>
      </c>
      <c r="G87" s="74" t="s">
        <v>158</v>
      </c>
      <c r="H87" s="45">
        <v>10</v>
      </c>
      <c r="I87" s="37">
        <v>13230</v>
      </c>
      <c r="J87" s="220">
        <f t="shared" si="6"/>
        <v>29.04</v>
      </c>
      <c r="K87" s="182"/>
      <c r="L87" s="182">
        <v>29.04</v>
      </c>
      <c r="M87" s="182"/>
      <c r="N87" s="182"/>
      <c r="O87" s="182"/>
      <c r="P87" s="106" t="s">
        <v>382</v>
      </c>
      <c r="R87" s="335"/>
      <c r="S87" s="335"/>
      <c r="T87" s="335"/>
    </row>
    <row r="88" spans="1:20" x14ac:dyDescent="0.2">
      <c r="A88" s="34">
        <v>82</v>
      </c>
      <c r="B88" s="269" t="s">
        <v>388</v>
      </c>
      <c r="C88" s="69" t="s">
        <v>335</v>
      </c>
      <c r="D88" s="77">
        <v>29305</v>
      </c>
      <c r="E88" s="75">
        <v>631250040</v>
      </c>
      <c r="F88" s="35" t="s">
        <v>381</v>
      </c>
      <c r="G88" s="74" t="s">
        <v>158</v>
      </c>
      <c r="H88" s="45">
        <v>10</v>
      </c>
      <c r="I88" s="37">
        <v>13230</v>
      </c>
      <c r="J88" s="220">
        <f t="shared" si="6"/>
        <v>43.56</v>
      </c>
      <c r="K88" s="182"/>
      <c r="L88" s="182">
        <v>43.56</v>
      </c>
      <c r="M88" s="182"/>
      <c r="N88" s="182"/>
      <c r="O88" s="182"/>
      <c r="P88" s="106" t="s">
        <v>382</v>
      </c>
      <c r="R88" s="335"/>
      <c r="S88" s="335"/>
      <c r="T88" s="335"/>
    </row>
    <row r="89" spans="1:20" x14ac:dyDescent="0.2">
      <c r="A89" s="34">
        <v>83</v>
      </c>
      <c r="B89" s="269" t="s">
        <v>389</v>
      </c>
      <c r="C89" s="69" t="s">
        <v>335</v>
      </c>
      <c r="D89" s="77">
        <v>29310</v>
      </c>
      <c r="E89" s="75">
        <v>631250041</v>
      </c>
      <c r="F89" s="35" t="s">
        <v>381</v>
      </c>
      <c r="G89" s="74" t="s">
        <v>158</v>
      </c>
      <c r="H89" s="45">
        <v>10</v>
      </c>
      <c r="I89" s="37">
        <v>13230</v>
      </c>
      <c r="J89" s="220">
        <f t="shared" si="6"/>
        <v>29.04</v>
      </c>
      <c r="K89" s="182"/>
      <c r="L89" s="182">
        <v>29.04</v>
      </c>
      <c r="M89" s="182"/>
      <c r="N89" s="182"/>
      <c r="O89" s="182"/>
      <c r="P89" s="106" t="s">
        <v>382</v>
      </c>
      <c r="R89" s="335"/>
      <c r="S89" s="335"/>
      <c r="T89" s="335"/>
    </row>
    <row r="90" spans="1:20" x14ac:dyDescent="0.2">
      <c r="A90" s="34">
        <v>85</v>
      </c>
      <c r="B90" s="269" t="s">
        <v>391</v>
      </c>
      <c r="C90" s="69" t="s">
        <v>157</v>
      </c>
      <c r="D90" s="77">
        <v>29335</v>
      </c>
      <c r="E90" s="75">
        <v>631250088</v>
      </c>
      <c r="F90" s="35" t="s">
        <v>338</v>
      </c>
      <c r="G90" s="74" t="s">
        <v>336</v>
      </c>
      <c r="H90" s="45">
        <v>10</v>
      </c>
      <c r="I90" s="37">
        <v>13220</v>
      </c>
      <c r="J90" s="220">
        <f>SUM(K90+L90+M90+N90+O90)</f>
        <v>2.64</v>
      </c>
      <c r="K90" s="182"/>
      <c r="L90" s="182">
        <v>2.64</v>
      </c>
      <c r="M90" s="182"/>
      <c r="N90" s="182"/>
      <c r="O90" s="182"/>
      <c r="P90" s="106" t="s">
        <v>275</v>
      </c>
      <c r="R90" s="335"/>
      <c r="S90" s="335"/>
      <c r="T90" s="335"/>
    </row>
    <row r="91" spans="1:20" x14ac:dyDescent="0.2">
      <c r="A91" s="34">
        <v>87</v>
      </c>
      <c r="B91" s="269" t="s">
        <v>390</v>
      </c>
      <c r="C91" s="69" t="s">
        <v>296</v>
      </c>
      <c r="D91" s="77">
        <v>29340</v>
      </c>
      <c r="E91" s="75">
        <v>631250042</v>
      </c>
      <c r="F91" s="35" t="s">
        <v>381</v>
      </c>
      <c r="G91" s="74" t="s">
        <v>158</v>
      </c>
      <c r="H91" s="45">
        <v>10</v>
      </c>
      <c r="I91" s="37">
        <v>13230</v>
      </c>
      <c r="J91" s="220">
        <f t="shared" si="6"/>
        <v>58.08</v>
      </c>
      <c r="K91" s="182"/>
      <c r="L91" s="182">
        <v>58.08</v>
      </c>
      <c r="M91" s="182"/>
      <c r="N91" s="182"/>
      <c r="O91" s="182"/>
      <c r="P91" s="106" t="s">
        <v>382</v>
      </c>
      <c r="R91" s="335"/>
      <c r="S91" s="335"/>
      <c r="T91" s="335"/>
    </row>
    <row r="92" spans="1:20" x14ac:dyDescent="0.2">
      <c r="A92" s="34">
        <v>89</v>
      </c>
      <c r="B92" s="269" t="s">
        <v>414</v>
      </c>
      <c r="C92" s="69" t="s">
        <v>157</v>
      </c>
      <c r="D92" s="77">
        <v>29945</v>
      </c>
      <c r="E92" s="75">
        <v>631250043</v>
      </c>
      <c r="F92" s="35" t="s">
        <v>416</v>
      </c>
      <c r="G92" s="74" t="s">
        <v>158</v>
      </c>
      <c r="H92" s="45">
        <v>10</v>
      </c>
      <c r="I92" s="37">
        <v>13230</v>
      </c>
      <c r="J92" s="220">
        <f t="shared" si="6"/>
        <v>87.12</v>
      </c>
      <c r="K92" s="182"/>
      <c r="L92" s="182">
        <v>87.12</v>
      </c>
      <c r="M92" s="182"/>
      <c r="N92" s="182"/>
      <c r="O92" s="182"/>
      <c r="P92" s="106" t="s">
        <v>382</v>
      </c>
      <c r="R92" s="335"/>
      <c r="S92" s="335"/>
      <c r="T92" s="335"/>
    </row>
    <row r="93" spans="1:20" x14ac:dyDescent="0.2">
      <c r="A93" s="34">
        <v>91</v>
      </c>
      <c r="B93" s="269" t="s">
        <v>417</v>
      </c>
      <c r="C93" s="69" t="s">
        <v>333</v>
      </c>
      <c r="D93" s="77">
        <v>29956</v>
      </c>
      <c r="E93" s="75">
        <v>631250044</v>
      </c>
      <c r="F93" s="35" t="s">
        <v>416</v>
      </c>
      <c r="G93" s="74" t="s">
        <v>158</v>
      </c>
      <c r="H93" s="45">
        <v>10</v>
      </c>
      <c r="I93" s="37">
        <v>13230</v>
      </c>
      <c r="J93" s="220">
        <f t="shared" si="6"/>
        <v>43.56</v>
      </c>
      <c r="K93" s="182"/>
      <c r="L93" s="182">
        <v>43.56</v>
      </c>
      <c r="M93" s="182"/>
      <c r="N93" s="182"/>
      <c r="O93" s="182"/>
      <c r="P93" s="106" t="s">
        <v>382</v>
      </c>
      <c r="R93" s="335"/>
      <c r="S93" s="335"/>
      <c r="T93" s="335"/>
    </row>
    <row r="94" spans="1:20" x14ac:dyDescent="0.2">
      <c r="A94" s="34">
        <v>93</v>
      </c>
      <c r="B94" s="269" t="s">
        <v>418</v>
      </c>
      <c r="C94" s="69" t="s">
        <v>157</v>
      </c>
      <c r="D94" s="77">
        <v>29966</v>
      </c>
      <c r="E94" s="75">
        <v>631250045</v>
      </c>
      <c r="F94" s="35" t="s">
        <v>416</v>
      </c>
      <c r="G94" s="74" t="s">
        <v>158</v>
      </c>
      <c r="H94" s="45">
        <v>10</v>
      </c>
      <c r="I94" s="37">
        <v>13230</v>
      </c>
      <c r="J94" s="220">
        <f t="shared" si="6"/>
        <v>58.08</v>
      </c>
      <c r="K94" s="182"/>
      <c r="L94" s="182">
        <v>58.08</v>
      </c>
      <c r="M94" s="182"/>
      <c r="N94" s="182"/>
      <c r="O94" s="182"/>
      <c r="P94" s="106" t="s">
        <v>382</v>
      </c>
      <c r="R94" s="335"/>
      <c r="S94" s="335"/>
      <c r="T94" s="335"/>
    </row>
    <row r="95" spans="1:20" x14ac:dyDescent="0.2">
      <c r="A95" s="34">
        <v>95</v>
      </c>
      <c r="B95" s="269" t="s">
        <v>419</v>
      </c>
      <c r="C95" s="69" t="s">
        <v>333</v>
      </c>
      <c r="D95" s="77">
        <v>29982</v>
      </c>
      <c r="E95" s="75">
        <v>631250046</v>
      </c>
      <c r="F95" s="35" t="s">
        <v>416</v>
      </c>
      <c r="G95" s="74" t="s">
        <v>158</v>
      </c>
      <c r="H95" s="45">
        <v>10</v>
      </c>
      <c r="I95" s="37">
        <v>13230</v>
      </c>
      <c r="J95" s="220">
        <f t="shared" si="6"/>
        <v>87.12</v>
      </c>
      <c r="K95" s="182"/>
      <c r="L95" s="182">
        <v>87.12</v>
      </c>
      <c r="M95" s="182"/>
      <c r="N95" s="182"/>
      <c r="O95" s="182"/>
      <c r="P95" s="106" t="s">
        <v>382</v>
      </c>
      <c r="R95" s="336"/>
      <c r="S95" s="335"/>
      <c r="T95" s="335"/>
    </row>
    <row r="96" spans="1:20" x14ac:dyDescent="0.2">
      <c r="A96" s="34">
        <v>97</v>
      </c>
      <c r="B96" s="269" t="s">
        <v>420</v>
      </c>
      <c r="C96" s="69" t="s">
        <v>333</v>
      </c>
      <c r="D96" s="77">
        <v>29994</v>
      </c>
      <c r="E96" s="75">
        <v>631250047</v>
      </c>
      <c r="F96" s="35" t="s">
        <v>416</v>
      </c>
      <c r="G96" s="74" t="s">
        <v>158</v>
      </c>
      <c r="H96" s="45">
        <v>10</v>
      </c>
      <c r="I96" s="37">
        <v>13230</v>
      </c>
      <c r="J96" s="220">
        <f t="shared" si="6"/>
        <v>87.12</v>
      </c>
      <c r="K96" s="182"/>
      <c r="L96" s="182">
        <v>87.12</v>
      </c>
      <c r="M96" s="182"/>
      <c r="N96" s="182"/>
      <c r="O96" s="182"/>
      <c r="P96" s="106" t="s">
        <v>382</v>
      </c>
      <c r="R96" s="336"/>
      <c r="S96" s="335"/>
      <c r="T96" s="335"/>
    </row>
    <row r="97" spans="1:20" x14ac:dyDescent="0.2">
      <c r="A97" s="34">
        <v>99</v>
      </c>
      <c r="B97" s="269" t="s">
        <v>421</v>
      </c>
      <c r="C97" s="69" t="s">
        <v>333</v>
      </c>
      <c r="D97" s="77">
        <v>30009</v>
      </c>
      <c r="E97" s="75">
        <v>631250048</v>
      </c>
      <c r="F97" s="35" t="s">
        <v>416</v>
      </c>
      <c r="G97" s="74" t="s">
        <v>158</v>
      </c>
      <c r="H97" s="45">
        <v>10</v>
      </c>
      <c r="I97" s="37">
        <v>13230</v>
      </c>
      <c r="J97" s="220">
        <f t="shared" si="6"/>
        <v>58.08</v>
      </c>
      <c r="K97" s="182"/>
      <c r="L97" s="182">
        <v>58.08</v>
      </c>
      <c r="M97" s="182"/>
      <c r="N97" s="182"/>
      <c r="O97" s="182"/>
      <c r="P97" s="106" t="s">
        <v>382</v>
      </c>
      <c r="R97" s="336"/>
      <c r="S97" s="335"/>
      <c r="T97" s="335"/>
    </row>
    <row r="98" spans="1:20" x14ac:dyDescent="0.2">
      <c r="A98" s="34">
        <v>101</v>
      </c>
      <c r="B98" s="269" t="s">
        <v>422</v>
      </c>
      <c r="C98" s="69" t="s">
        <v>333</v>
      </c>
      <c r="D98" s="77">
        <v>30025</v>
      </c>
      <c r="E98" s="75">
        <v>631250049</v>
      </c>
      <c r="F98" s="35" t="s">
        <v>416</v>
      </c>
      <c r="G98" s="74" t="s">
        <v>158</v>
      </c>
      <c r="H98" s="45">
        <v>10</v>
      </c>
      <c r="I98" s="37">
        <v>13230</v>
      </c>
      <c r="J98" s="220">
        <f t="shared" si="6"/>
        <v>29.04</v>
      </c>
      <c r="K98" s="182"/>
      <c r="L98" s="182">
        <v>29.04</v>
      </c>
      <c r="M98" s="182"/>
      <c r="N98" s="182"/>
      <c r="O98" s="182"/>
      <c r="P98" s="106" t="s">
        <v>382</v>
      </c>
      <c r="R98" s="336"/>
      <c r="S98" s="335"/>
      <c r="T98" s="335"/>
    </row>
    <row r="99" spans="1:20" x14ac:dyDescent="0.2">
      <c r="A99" s="34">
        <v>103</v>
      </c>
      <c r="B99" s="269" t="s">
        <v>423</v>
      </c>
      <c r="C99" s="69" t="s">
        <v>333</v>
      </c>
      <c r="D99" s="77">
        <v>30038</v>
      </c>
      <c r="E99" s="75">
        <v>631250050</v>
      </c>
      <c r="F99" s="35" t="s">
        <v>416</v>
      </c>
      <c r="G99" s="74" t="s">
        <v>158</v>
      </c>
      <c r="H99" s="45">
        <v>10</v>
      </c>
      <c r="I99" s="37">
        <v>13230</v>
      </c>
      <c r="J99" s="220">
        <f t="shared" si="6"/>
        <v>29.04</v>
      </c>
      <c r="K99" s="182"/>
      <c r="L99" s="182">
        <v>29.04</v>
      </c>
      <c r="M99" s="182"/>
      <c r="N99" s="182"/>
      <c r="O99" s="182"/>
      <c r="P99" s="106" t="s">
        <v>382</v>
      </c>
      <c r="R99" s="336"/>
      <c r="S99" s="335"/>
      <c r="T99" s="335"/>
    </row>
    <row r="100" spans="1:20" x14ac:dyDescent="0.2">
      <c r="A100" s="34">
        <v>105</v>
      </c>
      <c r="B100" s="269" t="s">
        <v>424</v>
      </c>
      <c r="C100" s="69" t="s">
        <v>157</v>
      </c>
      <c r="D100" s="77">
        <v>30052</v>
      </c>
      <c r="E100" s="75">
        <v>631250051</v>
      </c>
      <c r="F100" s="35" t="s">
        <v>416</v>
      </c>
      <c r="G100" s="74" t="s">
        <v>158</v>
      </c>
      <c r="H100" s="45">
        <v>10</v>
      </c>
      <c r="I100" s="37">
        <v>13230</v>
      </c>
      <c r="J100" s="220">
        <f t="shared" si="6"/>
        <v>14.52</v>
      </c>
      <c r="K100" s="182"/>
      <c r="L100" s="182">
        <v>14.52</v>
      </c>
      <c r="M100" s="182"/>
      <c r="N100" s="182"/>
      <c r="O100" s="182"/>
      <c r="P100" s="106" t="s">
        <v>382</v>
      </c>
      <c r="R100" s="336"/>
      <c r="S100" s="335"/>
      <c r="T100" s="335"/>
    </row>
    <row r="101" spans="1:20" x14ac:dyDescent="0.2">
      <c r="A101" s="34">
        <v>107</v>
      </c>
      <c r="B101" s="269" t="s">
        <v>425</v>
      </c>
      <c r="C101" s="69" t="s">
        <v>333</v>
      </c>
      <c r="D101" s="77">
        <v>30062</v>
      </c>
      <c r="E101" s="75">
        <v>631250052</v>
      </c>
      <c r="F101" s="35" t="s">
        <v>416</v>
      </c>
      <c r="G101" s="74" t="s">
        <v>158</v>
      </c>
      <c r="H101" s="45">
        <v>10</v>
      </c>
      <c r="I101" s="37">
        <v>13230</v>
      </c>
      <c r="J101" s="220">
        <f t="shared" si="6"/>
        <v>58.08</v>
      </c>
      <c r="K101" s="182"/>
      <c r="L101" s="182">
        <v>58.08</v>
      </c>
      <c r="M101" s="182"/>
      <c r="N101" s="182"/>
      <c r="O101" s="182"/>
      <c r="P101" s="106" t="s">
        <v>382</v>
      </c>
      <c r="R101" s="336"/>
      <c r="S101" s="335"/>
      <c r="T101" s="335"/>
    </row>
    <row r="102" spans="1:20" x14ac:dyDescent="0.2">
      <c r="A102" s="34">
        <v>108</v>
      </c>
      <c r="B102" s="269" t="s">
        <v>434</v>
      </c>
      <c r="C102" s="69" t="s">
        <v>284</v>
      </c>
      <c r="D102" s="77">
        <v>30405</v>
      </c>
      <c r="E102" s="75">
        <v>631250093</v>
      </c>
      <c r="F102" s="35" t="s">
        <v>416</v>
      </c>
      <c r="G102" s="74" t="s">
        <v>164</v>
      </c>
      <c r="H102" s="45">
        <v>10</v>
      </c>
      <c r="I102" s="37">
        <v>13250</v>
      </c>
      <c r="J102" s="220">
        <f t="shared" si="6"/>
        <v>15.99</v>
      </c>
      <c r="K102" s="182"/>
      <c r="L102" s="182">
        <v>15.99</v>
      </c>
      <c r="M102" s="182"/>
      <c r="N102" s="182"/>
      <c r="O102" s="182"/>
      <c r="P102" s="106" t="s">
        <v>280</v>
      </c>
      <c r="R102" s="336"/>
      <c r="S102" s="335"/>
      <c r="T102" s="335"/>
    </row>
    <row r="103" spans="1:20" x14ac:dyDescent="0.2">
      <c r="A103" s="34">
        <v>109</v>
      </c>
      <c r="B103" s="269" t="s">
        <v>435</v>
      </c>
      <c r="C103" s="69" t="s">
        <v>163</v>
      </c>
      <c r="D103" s="77">
        <v>30410</v>
      </c>
      <c r="E103" s="75">
        <v>631250101</v>
      </c>
      <c r="F103" s="35" t="s">
        <v>416</v>
      </c>
      <c r="G103" s="74" t="s">
        <v>164</v>
      </c>
      <c r="H103" s="45">
        <v>10</v>
      </c>
      <c r="I103" s="37">
        <v>13250</v>
      </c>
      <c r="J103" s="220">
        <f t="shared" si="6"/>
        <v>15.99</v>
      </c>
      <c r="K103" s="182"/>
      <c r="L103" s="182">
        <v>15.99</v>
      </c>
      <c r="M103" s="182"/>
      <c r="N103" s="182"/>
      <c r="O103" s="182"/>
      <c r="P103" s="106" t="s">
        <v>280</v>
      </c>
      <c r="R103" s="336"/>
      <c r="S103" s="335"/>
      <c r="T103" s="335"/>
    </row>
    <row r="104" spans="1:20" x14ac:dyDescent="0.2">
      <c r="A104" s="34">
        <v>110</v>
      </c>
      <c r="B104" s="269" t="s">
        <v>436</v>
      </c>
      <c r="C104" s="69" t="s">
        <v>284</v>
      </c>
      <c r="D104" s="77">
        <v>30433</v>
      </c>
      <c r="E104" s="75">
        <v>631250092</v>
      </c>
      <c r="F104" s="35" t="s">
        <v>416</v>
      </c>
      <c r="G104" s="74" t="s">
        <v>164</v>
      </c>
      <c r="H104" s="45">
        <v>10</v>
      </c>
      <c r="I104" s="37">
        <v>13250</v>
      </c>
      <c r="J104" s="220">
        <f t="shared" si="6"/>
        <v>19.510000000000002</v>
      </c>
      <c r="K104" s="182"/>
      <c r="L104" s="182">
        <v>19.510000000000002</v>
      </c>
      <c r="M104" s="182"/>
      <c r="N104" s="182"/>
      <c r="O104" s="182"/>
      <c r="P104" s="106" t="s">
        <v>280</v>
      </c>
      <c r="R104" s="336"/>
      <c r="S104" s="335"/>
      <c r="T104" s="335"/>
    </row>
    <row r="105" spans="1:20" x14ac:dyDescent="0.2">
      <c r="A105" s="34">
        <v>111</v>
      </c>
      <c r="B105" s="269" t="s">
        <v>437</v>
      </c>
      <c r="C105" s="69" t="s">
        <v>163</v>
      </c>
      <c r="D105" s="77">
        <v>30442</v>
      </c>
      <c r="E105" s="75">
        <v>631250102</v>
      </c>
      <c r="F105" s="35" t="s">
        <v>416</v>
      </c>
      <c r="G105" s="74" t="s">
        <v>164</v>
      </c>
      <c r="H105" s="45">
        <v>10</v>
      </c>
      <c r="I105" s="37">
        <v>13250</v>
      </c>
      <c r="J105" s="220">
        <f t="shared" si="6"/>
        <v>19.510000000000002</v>
      </c>
      <c r="K105" s="182"/>
      <c r="L105" s="182">
        <v>19.510000000000002</v>
      </c>
      <c r="M105" s="182"/>
      <c r="N105" s="182"/>
      <c r="O105" s="182"/>
      <c r="P105" s="106" t="s">
        <v>280</v>
      </c>
      <c r="R105" s="336"/>
      <c r="S105" s="335"/>
      <c r="T105" s="335"/>
    </row>
    <row r="106" spans="1:20" x14ac:dyDescent="0.2">
      <c r="A106" s="34">
        <v>112</v>
      </c>
      <c r="B106" s="269" t="s">
        <v>438</v>
      </c>
      <c r="C106" s="69" t="s">
        <v>284</v>
      </c>
      <c r="D106" s="77">
        <v>30461</v>
      </c>
      <c r="E106" s="75">
        <v>631250094</v>
      </c>
      <c r="F106" s="35" t="s">
        <v>416</v>
      </c>
      <c r="G106" s="74" t="s">
        <v>164</v>
      </c>
      <c r="H106" s="45">
        <v>10</v>
      </c>
      <c r="I106" s="37">
        <v>13250</v>
      </c>
      <c r="J106" s="220">
        <f t="shared" si="6"/>
        <v>12.99</v>
      </c>
      <c r="K106" s="182"/>
      <c r="L106" s="182">
        <v>12.99</v>
      </c>
      <c r="M106" s="182"/>
      <c r="N106" s="182"/>
      <c r="O106" s="182"/>
      <c r="P106" s="106" t="s">
        <v>280</v>
      </c>
      <c r="R106" s="336"/>
      <c r="S106" s="335"/>
      <c r="T106" s="335"/>
    </row>
    <row r="107" spans="1:20" x14ac:dyDescent="0.2">
      <c r="A107" s="34">
        <v>113</v>
      </c>
      <c r="B107" s="269" t="s">
        <v>439</v>
      </c>
      <c r="C107" s="69" t="s">
        <v>163</v>
      </c>
      <c r="D107" s="77">
        <v>30466</v>
      </c>
      <c r="E107" s="75">
        <v>631250103</v>
      </c>
      <c r="F107" s="35" t="s">
        <v>416</v>
      </c>
      <c r="G107" s="74" t="s">
        <v>164</v>
      </c>
      <c r="H107" s="45">
        <v>10</v>
      </c>
      <c r="I107" s="37">
        <v>13250</v>
      </c>
      <c r="J107" s="220">
        <f t="shared" si="6"/>
        <v>12.99</v>
      </c>
      <c r="K107" s="182"/>
      <c r="L107" s="182">
        <v>12.99</v>
      </c>
      <c r="M107" s="182"/>
      <c r="N107" s="182"/>
      <c r="O107" s="182"/>
      <c r="P107" s="106" t="s">
        <v>280</v>
      </c>
      <c r="R107" s="336"/>
      <c r="S107" s="335"/>
      <c r="T107" s="335"/>
    </row>
    <row r="108" spans="1:20" x14ac:dyDescent="0.2">
      <c r="A108" s="34">
        <v>114</v>
      </c>
      <c r="B108" s="269" t="s">
        <v>443</v>
      </c>
      <c r="C108" s="69" t="s">
        <v>284</v>
      </c>
      <c r="D108" s="77">
        <v>30671</v>
      </c>
      <c r="E108" s="75">
        <v>631250095</v>
      </c>
      <c r="F108" s="35" t="s">
        <v>416</v>
      </c>
      <c r="G108" s="74" t="s">
        <v>164</v>
      </c>
      <c r="H108" s="45">
        <v>10</v>
      </c>
      <c r="I108" s="37">
        <v>13250</v>
      </c>
      <c r="J108" s="220">
        <f t="shared" si="6"/>
        <v>14.99</v>
      </c>
      <c r="K108" s="182"/>
      <c r="L108" s="182">
        <v>14.99</v>
      </c>
      <c r="M108" s="182"/>
      <c r="N108" s="182"/>
      <c r="O108" s="182"/>
      <c r="P108" s="106" t="s">
        <v>280</v>
      </c>
      <c r="R108" s="336"/>
      <c r="S108" s="335"/>
      <c r="T108" s="335"/>
    </row>
    <row r="109" spans="1:20" x14ac:dyDescent="0.2">
      <c r="A109" s="34">
        <v>115</v>
      </c>
      <c r="B109" s="269" t="s">
        <v>444</v>
      </c>
      <c r="C109" s="69" t="s">
        <v>163</v>
      </c>
      <c r="D109" s="77">
        <v>30678</v>
      </c>
      <c r="E109" s="75">
        <v>631250104</v>
      </c>
      <c r="F109" s="35" t="s">
        <v>416</v>
      </c>
      <c r="G109" s="74" t="s">
        <v>164</v>
      </c>
      <c r="H109" s="45">
        <v>10</v>
      </c>
      <c r="I109" s="37">
        <v>13250</v>
      </c>
      <c r="J109" s="220">
        <f t="shared" si="6"/>
        <v>14.99</v>
      </c>
      <c r="K109" s="182"/>
      <c r="L109" s="182">
        <v>14.99</v>
      </c>
      <c r="M109" s="182"/>
      <c r="N109" s="182"/>
      <c r="O109" s="182"/>
      <c r="P109" s="106" t="s">
        <v>280</v>
      </c>
      <c r="R109" s="336"/>
      <c r="S109" s="335"/>
      <c r="T109" s="335"/>
    </row>
    <row r="110" spans="1:20" x14ac:dyDescent="0.2">
      <c r="A110" s="34">
        <v>116</v>
      </c>
      <c r="B110" s="269" t="s">
        <v>445</v>
      </c>
      <c r="C110" s="69" t="s">
        <v>284</v>
      </c>
      <c r="D110" s="77">
        <v>30700</v>
      </c>
      <c r="E110" s="75">
        <v>631250096</v>
      </c>
      <c r="F110" s="35" t="s">
        <v>416</v>
      </c>
      <c r="G110" s="74" t="s">
        <v>164</v>
      </c>
      <c r="H110" s="45">
        <v>10</v>
      </c>
      <c r="I110" s="37">
        <v>13250</v>
      </c>
      <c r="J110" s="220">
        <f t="shared" si="6"/>
        <v>19.87</v>
      </c>
      <c r="K110" s="182"/>
      <c r="L110" s="182">
        <v>19.87</v>
      </c>
      <c r="M110" s="182"/>
      <c r="N110" s="182"/>
      <c r="O110" s="182"/>
      <c r="P110" s="106" t="s">
        <v>280</v>
      </c>
      <c r="R110" s="336"/>
      <c r="S110" s="335"/>
      <c r="T110" s="335"/>
    </row>
    <row r="111" spans="1:20" x14ac:dyDescent="0.2">
      <c r="A111" s="34">
        <v>117</v>
      </c>
      <c r="B111" s="269" t="s">
        <v>446</v>
      </c>
      <c r="C111" s="69" t="s">
        <v>163</v>
      </c>
      <c r="D111" s="77">
        <v>30714</v>
      </c>
      <c r="E111" s="75">
        <v>631250105</v>
      </c>
      <c r="F111" s="35" t="s">
        <v>416</v>
      </c>
      <c r="G111" s="74" t="s">
        <v>164</v>
      </c>
      <c r="H111" s="45">
        <v>10</v>
      </c>
      <c r="I111" s="37">
        <v>13250</v>
      </c>
      <c r="J111" s="220">
        <f t="shared" si="6"/>
        <v>23.95</v>
      </c>
      <c r="K111" s="182"/>
      <c r="L111" s="182">
        <v>23.95</v>
      </c>
      <c r="M111" s="182"/>
      <c r="N111" s="182"/>
      <c r="O111" s="182"/>
      <c r="P111" s="106" t="s">
        <v>280</v>
      </c>
      <c r="R111" s="336"/>
      <c r="S111" s="335"/>
      <c r="T111" s="335"/>
    </row>
    <row r="112" spans="1:20" x14ac:dyDescent="0.2">
      <c r="A112" s="34">
        <v>118</v>
      </c>
      <c r="B112" s="269" t="s">
        <v>447</v>
      </c>
      <c r="C112" s="69" t="s">
        <v>284</v>
      </c>
      <c r="D112" s="77">
        <v>30740</v>
      </c>
      <c r="E112" s="75">
        <v>631250097</v>
      </c>
      <c r="F112" s="35" t="s">
        <v>416</v>
      </c>
      <c r="G112" s="74" t="s">
        <v>164</v>
      </c>
      <c r="H112" s="45">
        <v>10</v>
      </c>
      <c r="I112" s="37">
        <v>13250</v>
      </c>
      <c r="J112" s="220">
        <f t="shared" si="6"/>
        <v>7.99</v>
      </c>
      <c r="K112" s="182"/>
      <c r="L112" s="182">
        <v>7.99</v>
      </c>
      <c r="M112" s="182"/>
      <c r="N112" s="182"/>
      <c r="O112" s="182"/>
      <c r="P112" s="106" t="s">
        <v>280</v>
      </c>
      <c r="R112" s="336"/>
      <c r="S112" s="335"/>
      <c r="T112" s="335"/>
    </row>
    <row r="113" spans="1:20" x14ac:dyDescent="0.2">
      <c r="A113" s="34">
        <v>119</v>
      </c>
      <c r="B113" s="269" t="s">
        <v>448</v>
      </c>
      <c r="C113" s="69" t="s">
        <v>163</v>
      </c>
      <c r="D113" s="77">
        <v>30787</v>
      </c>
      <c r="E113" s="75">
        <v>631250106</v>
      </c>
      <c r="F113" s="35" t="s">
        <v>416</v>
      </c>
      <c r="G113" s="74" t="s">
        <v>164</v>
      </c>
      <c r="H113" s="45">
        <v>10</v>
      </c>
      <c r="I113" s="37">
        <v>13250</v>
      </c>
      <c r="J113" s="220">
        <f t="shared" si="6"/>
        <v>7.99</v>
      </c>
      <c r="K113" s="182"/>
      <c r="L113" s="182">
        <v>7.99</v>
      </c>
      <c r="M113" s="182"/>
      <c r="N113" s="182"/>
      <c r="O113" s="182"/>
      <c r="P113" s="106" t="s">
        <v>280</v>
      </c>
      <c r="R113" s="336"/>
      <c r="S113" s="335"/>
      <c r="T113" s="335"/>
    </row>
    <row r="114" spans="1:20" x14ac:dyDescent="0.2">
      <c r="A114" s="34">
        <v>120</v>
      </c>
      <c r="B114" s="269" t="s">
        <v>449</v>
      </c>
      <c r="C114" s="69" t="s">
        <v>284</v>
      </c>
      <c r="D114" s="77">
        <v>30807</v>
      </c>
      <c r="E114" s="75">
        <v>631250098</v>
      </c>
      <c r="F114" s="35" t="s">
        <v>416</v>
      </c>
      <c r="G114" s="74" t="s">
        <v>164</v>
      </c>
      <c r="H114" s="45">
        <v>10</v>
      </c>
      <c r="I114" s="37">
        <v>13250</v>
      </c>
      <c r="J114" s="220">
        <f t="shared" si="6"/>
        <v>13.99</v>
      </c>
      <c r="K114" s="182"/>
      <c r="L114" s="182">
        <v>13.99</v>
      </c>
      <c r="M114" s="182"/>
      <c r="N114" s="182"/>
      <c r="O114" s="182"/>
      <c r="P114" s="106" t="s">
        <v>280</v>
      </c>
      <c r="R114" s="336"/>
      <c r="S114" s="335"/>
      <c r="T114" s="335"/>
    </row>
    <row r="115" spans="1:20" x14ac:dyDescent="0.2">
      <c r="A115" s="34">
        <v>121</v>
      </c>
      <c r="B115" s="269" t="s">
        <v>450</v>
      </c>
      <c r="C115" s="69" t="s">
        <v>163</v>
      </c>
      <c r="D115" s="77">
        <v>30818</v>
      </c>
      <c r="E115" s="75">
        <v>631250107</v>
      </c>
      <c r="F115" s="35" t="s">
        <v>416</v>
      </c>
      <c r="G115" s="74" t="s">
        <v>164</v>
      </c>
      <c r="H115" s="45">
        <v>10</v>
      </c>
      <c r="I115" s="37">
        <v>13250</v>
      </c>
      <c r="J115" s="220">
        <f t="shared" ref="J115:J121" si="7">SUM(K115+L115+M115+N115+O115)</f>
        <v>13.99</v>
      </c>
      <c r="K115" s="182"/>
      <c r="L115" s="182">
        <v>13.99</v>
      </c>
      <c r="M115" s="182"/>
      <c r="N115" s="182"/>
      <c r="O115" s="182"/>
      <c r="P115" s="106" t="s">
        <v>280</v>
      </c>
      <c r="R115" s="336"/>
      <c r="S115" s="335"/>
      <c r="T115" s="335"/>
    </row>
    <row r="116" spans="1:20" x14ac:dyDescent="0.2">
      <c r="A116" s="34">
        <v>122</v>
      </c>
      <c r="B116" s="269" t="s">
        <v>451</v>
      </c>
      <c r="C116" s="69" t="s">
        <v>284</v>
      </c>
      <c r="D116" s="77">
        <v>30859</v>
      </c>
      <c r="E116" s="75">
        <v>631250099</v>
      </c>
      <c r="F116" s="35" t="s">
        <v>416</v>
      </c>
      <c r="G116" s="74" t="s">
        <v>164</v>
      </c>
      <c r="H116" s="45">
        <v>10</v>
      </c>
      <c r="I116" s="37">
        <v>13250</v>
      </c>
      <c r="J116" s="220">
        <f t="shared" si="7"/>
        <v>14.99</v>
      </c>
      <c r="K116" s="182"/>
      <c r="L116" s="182">
        <v>14.99</v>
      </c>
      <c r="M116" s="182"/>
      <c r="N116" s="182"/>
      <c r="O116" s="182"/>
      <c r="P116" s="106" t="s">
        <v>280</v>
      </c>
      <c r="R116" s="336"/>
      <c r="S116" s="335"/>
      <c r="T116" s="335"/>
    </row>
    <row r="117" spans="1:20" x14ac:dyDescent="0.2">
      <c r="A117" s="34">
        <v>123</v>
      </c>
      <c r="B117" s="269" t="s">
        <v>452</v>
      </c>
      <c r="C117" s="69" t="s">
        <v>163</v>
      </c>
      <c r="D117" s="77">
        <v>30868</v>
      </c>
      <c r="E117" s="75">
        <v>631250108</v>
      </c>
      <c r="F117" s="35" t="s">
        <v>416</v>
      </c>
      <c r="G117" s="74" t="s">
        <v>164</v>
      </c>
      <c r="H117" s="45">
        <v>10</v>
      </c>
      <c r="I117" s="37">
        <v>13250</v>
      </c>
      <c r="J117" s="220">
        <f t="shared" si="7"/>
        <v>14.99</v>
      </c>
      <c r="K117" s="182"/>
      <c r="L117" s="182">
        <v>14.99</v>
      </c>
      <c r="M117" s="182"/>
      <c r="N117" s="182"/>
      <c r="O117" s="182"/>
      <c r="P117" s="106" t="s">
        <v>280</v>
      </c>
      <c r="R117" s="336"/>
      <c r="S117" s="335"/>
      <c r="T117" s="335"/>
    </row>
    <row r="118" spans="1:20" x14ac:dyDescent="0.2">
      <c r="A118" s="34">
        <v>124</v>
      </c>
      <c r="B118" s="269" t="s">
        <v>453</v>
      </c>
      <c r="C118" s="69" t="s">
        <v>284</v>
      </c>
      <c r="D118" s="77">
        <v>30889</v>
      </c>
      <c r="E118" s="75">
        <v>631250100</v>
      </c>
      <c r="F118" s="35" t="s">
        <v>416</v>
      </c>
      <c r="G118" s="74" t="s">
        <v>164</v>
      </c>
      <c r="H118" s="45">
        <v>10</v>
      </c>
      <c r="I118" s="37">
        <v>13250</v>
      </c>
      <c r="J118" s="220">
        <f t="shared" si="7"/>
        <v>16.5</v>
      </c>
      <c r="K118" s="182"/>
      <c r="L118" s="182">
        <v>16.5</v>
      </c>
      <c r="M118" s="182"/>
      <c r="N118" s="182"/>
      <c r="O118" s="182"/>
      <c r="P118" s="106" t="s">
        <v>280</v>
      </c>
      <c r="R118" s="336"/>
      <c r="S118" s="335"/>
      <c r="T118" s="335"/>
    </row>
    <row r="119" spans="1:20" x14ac:dyDescent="0.2">
      <c r="A119" s="34">
        <v>125</v>
      </c>
      <c r="B119" s="269" t="s">
        <v>454</v>
      </c>
      <c r="C119" s="69" t="s">
        <v>163</v>
      </c>
      <c r="D119" s="77">
        <v>30900</v>
      </c>
      <c r="E119" s="75">
        <v>631250109</v>
      </c>
      <c r="F119" s="35" t="s">
        <v>416</v>
      </c>
      <c r="G119" s="74" t="s">
        <v>164</v>
      </c>
      <c r="H119" s="45">
        <v>10</v>
      </c>
      <c r="I119" s="37">
        <v>13250</v>
      </c>
      <c r="J119" s="220">
        <f t="shared" si="7"/>
        <v>16.5</v>
      </c>
      <c r="K119" s="182"/>
      <c r="L119" s="182">
        <v>16.5</v>
      </c>
      <c r="M119" s="182"/>
      <c r="N119" s="182"/>
      <c r="O119" s="182"/>
      <c r="P119" s="106" t="s">
        <v>280</v>
      </c>
      <c r="R119" s="336"/>
      <c r="S119" s="335"/>
      <c r="T119" s="335"/>
    </row>
    <row r="120" spans="1:20" x14ac:dyDescent="0.2">
      <c r="A120" s="34">
        <v>126</v>
      </c>
      <c r="B120" s="269" t="s">
        <v>477</v>
      </c>
      <c r="C120" s="69" t="s">
        <v>234</v>
      </c>
      <c r="D120" s="77">
        <v>33516</v>
      </c>
      <c r="E120" s="75">
        <v>631250150</v>
      </c>
      <c r="F120" s="35" t="s">
        <v>478</v>
      </c>
      <c r="G120" s="74" t="s">
        <v>164</v>
      </c>
      <c r="H120" s="45">
        <v>10</v>
      </c>
      <c r="I120" s="37">
        <v>13250</v>
      </c>
      <c r="J120" s="220">
        <f t="shared" si="7"/>
        <v>15.99</v>
      </c>
      <c r="K120" s="182"/>
      <c r="L120" s="182">
        <v>15.99</v>
      </c>
      <c r="M120" s="182"/>
      <c r="N120" s="182"/>
      <c r="O120" s="182"/>
      <c r="P120" s="106" t="s">
        <v>280</v>
      </c>
      <c r="R120" s="336"/>
      <c r="S120" s="335"/>
      <c r="T120" s="335"/>
    </row>
    <row r="121" spans="1:20" x14ac:dyDescent="0.2">
      <c r="A121" s="34">
        <v>127</v>
      </c>
      <c r="B121" s="269" t="s">
        <v>479</v>
      </c>
      <c r="C121" s="69" t="s">
        <v>234</v>
      </c>
      <c r="D121" s="77">
        <v>34367</v>
      </c>
      <c r="E121" s="75">
        <v>631250151</v>
      </c>
      <c r="F121" s="35" t="s">
        <v>478</v>
      </c>
      <c r="G121" s="74" t="s">
        <v>164</v>
      </c>
      <c r="H121" s="45">
        <v>10</v>
      </c>
      <c r="I121" s="37">
        <v>13250</v>
      </c>
      <c r="J121" s="220">
        <f t="shared" si="7"/>
        <v>19.510000000000002</v>
      </c>
      <c r="K121" s="182"/>
      <c r="L121" s="182">
        <v>19.510000000000002</v>
      </c>
      <c r="M121" s="182"/>
      <c r="N121" s="182"/>
      <c r="O121" s="182"/>
      <c r="P121" s="106" t="s">
        <v>280</v>
      </c>
      <c r="R121" s="336"/>
      <c r="S121" s="335"/>
      <c r="T121" s="335"/>
    </row>
    <row r="122" spans="1:20" x14ac:dyDescent="0.2">
      <c r="A122" s="34">
        <v>128</v>
      </c>
      <c r="B122" s="269" t="s">
        <v>480</v>
      </c>
      <c r="C122" s="69" t="s">
        <v>128</v>
      </c>
      <c r="D122" s="77">
        <v>34406</v>
      </c>
      <c r="E122" s="75">
        <v>631250140</v>
      </c>
      <c r="F122" s="35" t="s">
        <v>478</v>
      </c>
      <c r="G122" s="74" t="s">
        <v>158</v>
      </c>
      <c r="H122" s="45">
        <v>10</v>
      </c>
      <c r="I122" s="37">
        <v>13230</v>
      </c>
      <c r="J122" s="220">
        <f t="shared" ref="J122:J124" si="8">SUM(K122+L122+M122+N122+O122)</f>
        <v>87.12</v>
      </c>
      <c r="K122" s="182"/>
      <c r="L122" s="182">
        <v>87.12</v>
      </c>
      <c r="M122" s="182"/>
      <c r="N122" s="182"/>
      <c r="O122" s="182"/>
      <c r="P122" s="106" t="s">
        <v>382</v>
      </c>
      <c r="R122" s="336"/>
      <c r="S122" s="335"/>
      <c r="T122" s="335"/>
    </row>
    <row r="123" spans="1:20" x14ac:dyDescent="0.2">
      <c r="A123" s="34">
        <v>129</v>
      </c>
      <c r="B123" s="269" t="s">
        <v>481</v>
      </c>
      <c r="C123" s="69" t="s">
        <v>192</v>
      </c>
      <c r="D123" s="77">
        <v>34426</v>
      </c>
      <c r="E123" s="75">
        <v>631250113</v>
      </c>
      <c r="F123" s="35" t="s">
        <v>478</v>
      </c>
      <c r="G123" s="74" t="s">
        <v>144</v>
      </c>
      <c r="H123" s="45">
        <v>10</v>
      </c>
      <c r="I123" s="37">
        <v>13210</v>
      </c>
      <c r="J123" s="220">
        <f t="shared" si="8"/>
        <v>152.74</v>
      </c>
      <c r="K123" s="316"/>
      <c r="L123" s="182">
        <v>152.74</v>
      </c>
      <c r="M123" s="182"/>
      <c r="N123" s="182"/>
      <c r="O123" s="182"/>
      <c r="P123" s="292" t="s">
        <v>132</v>
      </c>
      <c r="R123" s="336"/>
      <c r="S123" s="335"/>
      <c r="T123" s="335"/>
    </row>
    <row r="124" spans="1:20" x14ac:dyDescent="0.2">
      <c r="A124" s="34">
        <v>130</v>
      </c>
      <c r="B124" s="269" t="s">
        <v>482</v>
      </c>
      <c r="C124" s="69" t="s">
        <v>192</v>
      </c>
      <c r="D124" s="77">
        <v>34439</v>
      </c>
      <c r="E124" s="75">
        <v>631250114</v>
      </c>
      <c r="F124" s="35" t="s">
        <v>478</v>
      </c>
      <c r="G124" s="74" t="s">
        <v>144</v>
      </c>
      <c r="H124" s="45">
        <v>10</v>
      </c>
      <c r="I124" s="37">
        <v>13210</v>
      </c>
      <c r="J124" s="220">
        <f t="shared" si="8"/>
        <v>131.75</v>
      </c>
      <c r="K124" s="182"/>
      <c r="L124" s="182">
        <v>131.75</v>
      </c>
      <c r="M124" s="182"/>
      <c r="N124" s="182"/>
      <c r="O124" s="182"/>
      <c r="P124" s="292" t="s">
        <v>132</v>
      </c>
      <c r="R124" s="336"/>
      <c r="S124" s="335"/>
      <c r="T124" s="335"/>
    </row>
    <row r="125" spans="1:20" x14ac:dyDescent="0.2">
      <c r="A125" s="34">
        <v>131</v>
      </c>
      <c r="B125" s="269" t="s">
        <v>175</v>
      </c>
      <c r="C125" s="69" t="s">
        <v>483</v>
      </c>
      <c r="D125" s="77">
        <v>34472</v>
      </c>
      <c r="E125" s="75">
        <v>631250112</v>
      </c>
      <c r="F125" s="35" t="s">
        <v>478</v>
      </c>
      <c r="G125" s="74" t="s">
        <v>144</v>
      </c>
      <c r="H125" s="45">
        <v>10</v>
      </c>
      <c r="I125" s="37">
        <v>13210</v>
      </c>
      <c r="J125" s="220">
        <f t="shared" ref="J125:J190" si="9">SUM(K125+L125+M125+N125+O125)</f>
        <v>749.29</v>
      </c>
      <c r="K125" s="182"/>
      <c r="L125" s="182">
        <v>749.29</v>
      </c>
      <c r="M125" s="182"/>
      <c r="N125" s="182"/>
      <c r="O125" s="182"/>
      <c r="P125" s="292" t="s">
        <v>132</v>
      </c>
      <c r="R125" s="336"/>
      <c r="S125" s="335"/>
      <c r="T125" s="335"/>
    </row>
    <row r="126" spans="1:20" ht="13.5" customHeight="1" x14ac:dyDescent="0.2">
      <c r="A126" s="34">
        <v>132</v>
      </c>
      <c r="B126" s="269" t="s">
        <v>142</v>
      </c>
      <c r="C126" s="69" t="s">
        <v>483</v>
      </c>
      <c r="D126" s="77">
        <v>34479</v>
      </c>
      <c r="E126" s="75">
        <v>631250112</v>
      </c>
      <c r="F126" s="35" t="s">
        <v>478</v>
      </c>
      <c r="G126" s="74" t="s">
        <v>144</v>
      </c>
      <c r="H126" s="45">
        <v>10</v>
      </c>
      <c r="I126" s="37">
        <v>13210</v>
      </c>
      <c r="J126" s="220">
        <f t="shared" si="9"/>
        <v>314.25</v>
      </c>
      <c r="K126" s="182"/>
      <c r="L126" s="182">
        <v>314.25</v>
      </c>
      <c r="M126" s="182"/>
      <c r="N126" s="182"/>
      <c r="O126" s="182"/>
      <c r="P126" s="292" t="s">
        <v>132</v>
      </c>
      <c r="Q126" s="2"/>
      <c r="R126" s="336"/>
      <c r="S126" s="335"/>
      <c r="T126" s="335"/>
    </row>
    <row r="127" spans="1:20" ht="13.5" customHeight="1" x14ac:dyDescent="0.2">
      <c r="A127" s="34">
        <v>133</v>
      </c>
      <c r="B127" s="269" t="s">
        <v>484</v>
      </c>
      <c r="C127" s="69" t="s">
        <v>410</v>
      </c>
      <c r="D127" s="77">
        <v>34503</v>
      </c>
      <c r="E127" s="75">
        <v>631250115</v>
      </c>
      <c r="F127" s="35" t="s">
        <v>478</v>
      </c>
      <c r="G127" s="74" t="s">
        <v>144</v>
      </c>
      <c r="H127" s="45">
        <v>10</v>
      </c>
      <c r="I127" s="37">
        <v>13210</v>
      </c>
      <c r="J127" s="220">
        <f t="shared" si="9"/>
        <v>209.92</v>
      </c>
      <c r="K127" s="182"/>
      <c r="L127" s="182">
        <v>209.92</v>
      </c>
      <c r="M127" s="182"/>
      <c r="N127" s="182"/>
      <c r="O127" s="182"/>
      <c r="P127" s="292" t="s">
        <v>132</v>
      </c>
      <c r="Q127" s="2"/>
      <c r="R127" s="336"/>
      <c r="S127" s="335"/>
      <c r="T127" s="335"/>
    </row>
    <row r="128" spans="1:20" ht="13.5" customHeight="1" x14ac:dyDescent="0.2">
      <c r="A128" s="34">
        <v>134</v>
      </c>
      <c r="B128" s="269" t="s">
        <v>485</v>
      </c>
      <c r="C128" s="69" t="s">
        <v>192</v>
      </c>
      <c r="D128" s="77">
        <v>34526</v>
      </c>
      <c r="E128" s="75">
        <v>631250116</v>
      </c>
      <c r="F128" s="35" t="s">
        <v>478</v>
      </c>
      <c r="G128" s="74" t="s">
        <v>144</v>
      </c>
      <c r="H128" s="45">
        <v>10</v>
      </c>
      <c r="I128" s="37">
        <v>13210</v>
      </c>
      <c r="J128" s="220">
        <f t="shared" si="9"/>
        <v>204.37</v>
      </c>
      <c r="K128" s="182"/>
      <c r="L128" s="182">
        <v>204.37</v>
      </c>
      <c r="M128" s="182"/>
      <c r="N128" s="182"/>
      <c r="O128" s="182"/>
      <c r="P128" s="292" t="s">
        <v>132</v>
      </c>
      <c r="Q128" s="2"/>
      <c r="R128" s="336"/>
      <c r="S128" s="335"/>
      <c r="T128" s="335"/>
    </row>
    <row r="129" spans="1:21" ht="13.5" customHeight="1" x14ac:dyDescent="0.2">
      <c r="A129" s="34">
        <v>135</v>
      </c>
      <c r="B129" s="269" t="s">
        <v>486</v>
      </c>
      <c r="C129" s="69" t="s">
        <v>487</v>
      </c>
      <c r="D129" s="77">
        <v>34548</v>
      </c>
      <c r="E129" s="75">
        <v>631250138</v>
      </c>
      <c r="F129" s="35" t="s">
        <v>478</v>
      </c>
      <c r="G129" s="74" t="s">
        <v>144</v>
      </c>
      <c r="H129" s="45">
        <v>10</v>
      </c>
      <c r="I129" s="37">
        <v>13210</v>
      </c>
      <c r="J129" s="220">
        <f t="shared" si="9"/>
        <v>114.99</v>
      </c>
      <c r="K129" s="182"/>
      <c r="L129" s="182">
        <v>114.99</v>
      </c>
      <c r="M129" s="182"/>
      <c r="N129" s="182"/>
      <c r="O129" s="182"/>
      <c r="P129" s="292" t="s">
        <v>132</v>
      </c>
      <c r="Q129" s="2"/>
      <c r="R129" s="336"/>
      <c r="S129" s="335"/>
      <c r="T129" s="335"/>
    </row>
    <row r="130" spans="1:21" ht="13.5" customHeight="1" x14ac:dyDescent="0.2">
      <c r="A130" s="34">
        <v>136</v>
      </c>
      <c r="B130" s="269" t="s">
        <v>488</v>
      </c>
      <c r="C130" s="69" t="s">
        <v>128</v>
      </c>
      <c r="D130" s="77">
        <v>34563</v>
      </c>
      <c r="E130" s="75">
        <v>631250149</v>
      </c>
      <c r="F130" s="35" t="s">
        <v>478</v>
      </c>
      <c r="G130" s="74" t="s">
        <v>158</v>
      </c>
      <c r="H130" s="45">
        <v>10</v>
      </c>
      <c r="I130" s="37">
        <v>13230</v>
      </c>
      <c r="J130" s="220">
        <f t="shared" si="9"/>
        <v>43.56</v>
      </c>
      <c r="K130" s="182"/>
      <c r="L130" s="182">
        <v>43.56</v>
      </c>
      <c r="M130" s="182"/>
      <c r="N130" s="182"/>
      <c r="O130" s="182"/>
      <c r="P130" s="292" t="s">
        <v>382</v>
      </c>
      <c r="Q130" s="2"/>
      <c r="R130" s="336"/>
      <c r="S130" s="335"/>
      <c r="T130" s="335"/>
    </row>
    <row r="131" spans="1:21" ht="13.5" customHeight="1" x14ac:dyDescent="0.2">
      <c r="A131" s="34">
        <v>137</v>
      </c>
      <c r="B131" s="269" t="s">
        <v>489</v>
      </c>
      <c r="C131" s="69" t="s">
        <v>234</v>
      </c>
      <c r="D131" s="77">
        <v>34642</v>
      </c>
      <c r="E131" s="75">
        <v>631250158</v>
      </c>
      <c r="F131" s="35" t="s">
        <v>478</v>
      </c>
      <c r="G131" s="74" t="s">
        <v>164</v>
      </c>
      <c r="H131" s="45">
        <v>10</v>
      </c>
      <c r="I131" s="37">
        <v>13250</v>
      </c>
      <c r="J131" s="220">
        <f t="shared" si="9"/>
        <v>17.260000000000002</v>
      </c>
      <c r="K131" s="182"/>
      <c r="L131" s="182">
        <v>17.260000000000002</v>
      </c>
      <c r="M131" s="182"/>
      <c r="N131" s="182"/>
      <c r="O131" s="182"/>
      <c r="P131" s="292" t="s">
        <v>280</v>
      </c>
      <c r="Q131" s="2"/>
      <c r="R131" s="336"/>
      <c r="S131" s="335"/>
      <c r="T131" s="335"/>
    </row>
    <row r="132" spans="1:21" ht="13.5" customHeight="1" x14ac:dyDescent="0.2">
      <c r="A132" s="34">
        <v>138</v>
      </c>
      <c r="B132" s="269" t="s">
        <v>490</v>
      </c>
      <c r="C132" s="69" t="s">
        <v>192</v>
      </c>
      <c r="D132" s="77">
        <v>34658</v>
      </c>
      <c r="E132" s="75">
        <v>631250117</v>
      </c>
      <c r="F132" s="35" t="s">
        <v>478</v>
      </c>
      <c r="G132" s="74" t="s">
        <v>144</v>
      </c>
      <c r="H132" s="45">
        <v>10</v>
      </c>
      <c r="I132" s="37">
        <v>13210</v>
      </c>
      <c r="J132" s="220">
        <f t="shared" si="9"/>
        <v>30</v>
      </c>
      <c r="K132" s="182"/>
      <c r="L132" s="182">
        <v>30</v>
      </c>
      <c r="M132" s="182"/>
      <c r="N132" s="182"/>
      <c r="O132" s="182"/>
      <c r="P132" s="292" t="s">
        <v>132</v>
      </c>
      <c r="Q132" s="2"/>
      <c r="R132" s="336"/>
      <c r="S132" s="335"/>
      <c r="T132" s="335"/>
    </row>
    <row r="133" spans="1:21" ht="13.5" customHeight="1" x14ac:dyDescent="0.2">
      <c r="A133" s="34">
        <v>139</v>
      </c>
      <c r="B133" s="269" t="s">
        <v>518</v>
      </c>
      <c r="C133" s="69" t="s">
        <v>338</v>
      </c>
      <c r="D133" s="77">
        <v>35958</v>
      </c>
      <c r="E133" s="75">
        <v>631250159</v>
      </c>
      <c r="F133" s="35" t="s">
        <v>493</v>
      </c>
      <c r="G133" s="74" t="s">
        <v>519</v>
      </c>
      <c r="H133" s="45">
        <v>10</v>
      </c>
      <c r="I133" s="37">
        <v>14050</v>
      </c>
      <c r="J133" s="220">
        <f t="shared" si="9"/>
        <v>2830.5</v>
      </c>
      <c r="K133" s="182"/>
      <c r="L133" s="182"/>
      <c r="M133" s="182">
        <v>2830.5</v>
      </c>
      <c r="N133" s="182"/>
      <c r="O133" s="182"/>
      <c r="P133" s="292" t="s">
        <v>320</v>
      </c>
      <c r="Q133" s="2"/>
      <c r="R133" s="336"/>
      <c r="S133" s="335"/>
      <c r="T133" s="335"/>
    </row>
    <row r="134" spans="1:21" ht="13.5" customHeight="1" x14ac:dyDescent="0.2">
      <c r="A134" s="34">
        <v>140</v>
      </c>
      <c r="B134" s="269" t="s">
        <v>553</v>
      </c>
      <c r="C134" s="69" t="s">
        <v>264</v>
      </c>
      <c r="D134" s="77">
        <v>37061</v>
      </c>
      <c r="E134" s="75">
        <v>631250127</v>
      </c>
      <c r="F134" s="35" t="s">
        <v>536</v>
      </c>
      <c r="G134" s="74" t="s">
        <v>144</v>
      </c>
      <c r="H134" s="45">
        <v>10</v>
      </c>
      <c r="I134" s="37">
        <v>13210</v>
      </c>
      <c r="J134" s="220">
        <f t="shared" ref="J134:J156" si="10">SUM(K134+L134+M134+N134+O134)</f>
        <v>318.95</v>
      </c>
      <c r="K134" s="182"/>
      <c r="L134" s="182">
        <v>318.95</v>
      </c>
      <c r="M134" s="182"/>
      <c r="N134" s="182"/>
      <c r="O134" s="182"/>
      <c r="P134" s="292" t="s">
        <v>132</v>
      </c>
      <c r="Q134" s="2"/>
      <c r="R134" s="336"/>
      <c r="S134" s="335"/>
      <c r="T134" s="335"/>
    </row>
    <row r="135" spans="1:21" ht="13.5" customHeight="1" x14ac:dyDescent="0.2">
      <c r="A135" s="34">
        <v>141</v>
      </c>
      <c r="B135" s="269" t="s">
        <v>554</v>
      </c>
      <c r="C135" s="69" t="s">
        <v>192</v>
      </c>
      <c r="D135" s="77">
        <v>37076</v>
      </c>
      <c r="E135" s="75">
        <v>631250124</v>
      </c>
      <c r="F135" s="35" t="s">
        <v>536</v>
      </c>
      <c r="G135" s="74" t="s">
        <v>144</v>
      </c>
      <c r="H135" s="45">
        <v>10</v>
      </c>
      <c r="I135" s="37">
        <v>13210</v>
      </c>
      <c r="J135" s="220">
        <f t="shared" si="10"/>
        <v>396.66</v>
      </c>
      <c r="K135" s="182"/>
      <c r="L135" s="182">
        <v>396.66</v>
      </c>
      <c r="M135" s="182"/>
      <c r="N135" s="182"/>
      <c r="O135" s="182"/>
      <c r="P135" s="292" t="s">
        <v>132</v>
      </c>
      <c r="Q135" s="2"/>
      <c r="R135" s="336"/>
      <c r="S135" s="335"/>
      <c r="T135" s="335"/>
    </row>
    <row r="136" spans="1:21" ht="13.5" customHeight="1" x14ac:dyDescent="0.2">
      <c r="A136" s="34">
        <v>142</v>
      </c>
      <c r="B136" s="269" t="s">
        <v>555</v>
      </c>
      <c r="C136" s="351" t="s">
        <v>192</v>
      </c>
      <c r="D136" s="77">
        <v>37089</v>
      </c>
      <c r="E136" s="75">
        <v>631250126</v>
      </c>
      <c r="F136" s="35" t="s">
        <v>536</v>
      </c>
      <c r="G136" s="74" t="s">
        <v>144</v>
      </c>
      <c r="H136" s="45">
        <v>10</v>
      </c>
      <c r="I136" s="37">
        <v>13210</v>
      </c>
      <c r="J136" s="220">
        <f t="shared" si="10"/>
        <v>282.55</v>
      </c>
      <c r="K136" s="182"/>
      <c r="L136" s="182">
        <v>282.55</v>
      </c>
      <c r="M136" s="182"/>
      <c r="N136" s="182"/>
      <c r="O136" s="182"/>
      <c r="P136" s="292" t="s">
        <v>132</v>
      </c>
      <c r="Q136" s="2"/>
      <c r="R136" s="336"/>
      <c r="S136" s="335"/>
      <c r="T136" s="335"/>
    </row>
    <row r="137" spans="1:21" ht="13.5" customHeight="1" x14ac:dyDescent="0.2">
      <c r="A137" s="34">
        <v>143</v>
      </c>
      <c r="B137" s="269" t="s">
        <v>556</v>
      </c>
      <c r="C137" s="69" t="s">
        <v>192</v>
      </c>
      <c r="D137" s="77">
        <v>37096</v>
      </c>
      <c r="E137" s="75">
        <v>631250125</v>
      </c>
      <c r="F137" s="35" t="s">
        <v>536</v>
      </c>
      <c r="G137" s="74" t="s">
        <v>144</v>
      </c>
      <c r="H137" s="45">
        <v>10</v>
      </c>
      <c r="I137" s="37">
        <v>13210</v>
      </c>
      <c r="J137" s="220">
        <f t="shared" si="10"/>
        <v>77.33</v>
      </c>
      <c r="K137" s="182"/>
      <c r="L137" s="182">
        <v>77.33</v>
      </c>
      <c r="M137" s="182"/>
      <c r="N137" s="182"/>
      <c r="O137" s="182"/>
      <c r="P137" s="292" t="s">
        <v>132</v>
      </c>
      <c r="Q137" s="2"/>
      <c r="R137" s="336"/>
      <c r="S137" s="335"/>
      <c r="T137" s="335"/>
    </row>
    <row r="138" spans="1:21" ht="13.5" customHeight="1" x14ac:dyDescent="0.2">
      <c r="A138" s="34">
        <v>144</v>
      </c>
      <c r="B138" s="269" t="s">
        <v>557</v>
      </c>
      <c r="C138" s="69" t="s">
        <v>558</v>
      </c>
      <c r="D138" s="77">
        <v>37121</v>
      </c>
      <c r="E138" s="75">
        <v>631250120</v>
      </c>
      <c r="F138" s="35" t="s">
        <v>536</v>
      </c>
      <c r="G138" s="74" t="s">
        <v>144</v>
      </c>
      <c r="H138" s="45">
        <v>10</v>
      </c>
      <c r="I138" s="37">
        <v>13210</v>
      </c>
      <c r="J138" s="220">
        <f t="shared" si="10"/>
        <v>546.25</v>
      </c>
      <c r="K138" s="182"/>
      <c r="L138" s="182">
        <v>546.25</v>
      </c>
      <c r="M138" s="182"/>
      <c r="N138" s="182"/>
      <c r="O138" s="182"/>
      <c r="P138" s="292" t="s">
        <v>132</v>
      </c>
      <c r="Q138" s="2"/>
      <c r="R138" s="336"/>
      <c r="S138" s="335"/>
      <c r="T138" s="335"/>
    </row>
    <row r="139" spans="1:21" ht="13.5" customHeight="1" x14ac:dyDescent="0.2">
      <c r="A139" s="34">
        <v>145</v>
      </c>
      <c r="B139" s="269" t="s">
        <v>559</v>
      </c>
      <c r="C139" s="69" t="s">
        <v>487</v>
      </c>
      <c r="D139" s="77">
        <v>37130</v>
      </c>
      <c r="E139" s="75">
        <v>631250132</v>
      </c>
      <c r="F139" s="35" t="s">
        <v>536</v>
      </c>
      <c r="G139" s="74" t="s">
        <v>144</v>
      </c>
      <c r="H139" s="45">
        <v>10</v>
      </c>
      <c r="I139" s="37">
        <v>13210</v>
      </c>
      <c r="J139" s="220">
        <f t="shared" si="10"/>
        <v>174.97</v>
      </c>
      <c r="K139" s="182"/>
      <c r="L139" s="182">
        <v>174.97</v>
      </c>
      <c r="M139" s="182"/>
      <c r="N139" s="182"/>
      <c r="O139" s="182"/>
      <c r="P139" s="292" t="s">
        <v>132</v>
      </c>
      <c r="Q139" s="2"/>
      <c r="R139" s="336"/>
      <c r="S139" s="335"/>
      <c r="T139" s="335"/>
    </row>
    <row r="140" spans="1:21" ht="13.5" customHeight="1" x14ac:dyDescent="0.2">
      <c r="A140" s="34">
        <v>146</v>
      </c>
      <c r="B140" s="269" t="s">
        <v>561</v>
      </c>
      <c r="C140" s="69" t="s">
        <v>562</v>
      </c>
      <c r="D140" s="77">
        <v>37210</v>
      </c>
      <c r="E140" s="75">
        <v>631250123</v>
      </c>
      <c r="F140" s="35" t="s">
        <v>536</v>
      </c>
      <c r="G140" s="74" t="s">
        <v>144</v>
      </c>
      <c r="H140" s="45">
        <v>10</v>
      </c>
      <c r="I140" s="37">
        <v>13210</v>
      </c>
      <c r="J140" s="220">
        <f t="shared" si="10"/>
        <v>97.61</v>
      </c>
      <c r="K140" s="182"/>
      <c r="L140" s="182">
        <v>97.61</v>
      </c>
      <c r="M140" s="182"/>
      <c r="N140" s="182"/>
      <c r="O140" s="182"/>
      <c r="P140" s="292" t="s">
        <v>132</v>
      </c>
      <c r="Q140" s="2"/>
      <c r="R140" s="336"/>
      <c r="S140" s="335"/>
      <c r="T140" s="335"/>
    </row>
    <row r="141" spans="1:21" ht="13.5" customHeight="1" x14ac:dyDescent="0.2">
      <c r="A141" s="34">
        <v>147</v>
      </c>
      <c r="B141" s="269" t="s">
        <v>563</v>
      </c>
      <c r="C141" s="69" t="s">
        <v>562</v>
      </c>
      <c r="D141" s="77">
        <v>37312</v>
      </c>
      <c r="E141" s="75">
        <v>631250122</v>
      </c>
      <c r="F141" s="35" t="s">
        <v>536</v>
      </c>
      <c r="G141" s="74" t="s">
        <v>144</v>
      </c>
      <c r="H141" s="45">
        <v>10</v>
      </c>
      <c r="I141" s="37">
        <v>13210</v>
      </c>
      <c r="J141" s="220">
        <f t="shared" si="10"/>
        <v>96.43</v>
      </c>
      <c r="K141" s="182"/>
      <c r="L141" s="182">
        <v>96.43</v>
      </c>
      <c r="M141" s="182"/>
      <c r="N141" s="182"/>
      <c r="O141" s="182"/>
      <c r="P141" s="292" t="s">
        <v>132</v>
      </c>
      <c r="Q141" s="2"/>
      <c r="R141" s="336"/>
      <c r="S141" s="335"/>
      <c r="T141" s="335"/>
    </row>
    <row r="142" spans="1:21" ht="13.5" customHeight="1" x14ac:dyDescent="0.2">
      <c r="A142" s="34">
        <v>148</v>
      </c>
      <c r="B142" s="269" t="s">
        <v>564</v>
      </c>
      <c r="C142" s="69" t="s">
        <v>487</v>
      </c>
      <c r="D142" s="77">
        <v>37351</v>
      </c>
      <c r="E142" s="75">
        <v>631250130</v>
      </c>
      <c r="F142" s="35" t="s">
        <v>536</v>
      </c>
      <c r="G142" s="74" t="s">
        <v>144</v>
      </c>
      <c r="H142" s="45">
        <v>10</v>
      </c>
      <c r="I142" s="37">
        <v>13210</v>
      </c>
      <c r="J142" s="220">
        <f t="shared" si="10"/>
        <v>82.75</v>
      </c>
      <c r="K142" s="182"/>
      <c r="L142" s="182">
        <v>82.75</v>
      </c>
      <c r="M142" s="182"/>
      <c r="N142" s="182"/>
      <c r="O142" s="182"/>
      <c r="P142" s="292" t="s">
        <v>132</v>
      </c>
      <c r="Q142" s="2"/>
      <c r="R142" s="336"/>
      <c r="S142" s="335"/>
      <c r="T142" s="335"/>
    </row>
    <row r="143" spans="1:21" ht="13.5" customHeight="1" thickBot="1" x14ac:dyDescent="0.25">
      <c r="A143" s="34">
        <v>149</v>
      </c>
      <c r="B143" s="269" t="s">
        <v>583</v>
      </c>
      <c r="C143" s="69" t="s">
        <v>487</v>
      </c>
      <c r="D143" s="77">
        <v>39539</v>
      </c>
      <c r="E143" s="75">
        <v>631250134</v>
      </c>
      <c r="F143" s="35" t="s">
        <v>575</v>
      </c>
      <c r="G143" s="74" t="s">
        <v>144</v>
      </c>
      <c r="H143" s="45">
        <v>10</v>
      </c>
      <c r="I143" s="37">
        <v>13210</v>
      </c>
      <c r="J143" s="220">
        <f t="shared" si="10"/>
        <v>80.61</v>
      </c>
      <c r="K143" s="182"/>
      <c r="L143" s="182">
        <v>80.61</v>
      </c>
      <c r="M143" s="182"/>
      <c r="N143" s="182"/>
      <c r="O143" s="182"/>
      <c r="P143" s="292" t="s">
        <v>132</v>
      </c>
      <c r="Q143" s="2"/>
      <c r="R143" s="336"/>
      <c r="S143" s="335"/>
      <c r="T143" s="335"/>
    </row>
    <row r="144" spans="1:21" ht="13.5" customHeight="1" thickBot="1" x14ac:dyDescent="0.25">
      <c r="A144" s="34">
        <v>150</v>
      </c>
      <c r="B144" s="269" t="s">
        <v>584</v>
      </c>
      <c r="C144" s="69" t="s">
        <v>192</v>
      </c>
      <c r="D144" s="77">
        <v>39550</v>
      </c>
      <c r="E144" s="75">
        <v>631250136</v>
      </c>
      <c r="F144" s="35" t="s">
        <v>575</v>
      </c>
      <c r="G144" s="74" t="s">
        <v>144</v>
      </c>
      <c r="H144" s="45">
        <v>10</v>
      </c>
      <c r="I144" s="37">
        <v>13210</v>
      </c>
      <c r="J144" s="220">
        <f t="shared" si="10"/>
        <v>70.78</v>
      </c>
      <c r="K144" s="182"/>
      <c r="L144" s="182">
        <v>70.78</v>
      </c>
      <c r="M144" s="182"/>
      <c r="N144" s="182"/>
      <c r="O144" s="182"/>
      <c r="P144" s="292" t="s">
        <v>132</v>
      </c>
      <c r="Q144" s="2"/>
      <c r="R144" s="419" t="s">
        <v>51</v>
      </c>
      <c r="S144" s="420" t="s">
        <v>52</v>
      </c>
      <c r="T144" s="419" t="s">
        <v>53</v>
      </c>
      <c r="U144" s="421" t="s">
        <v>64</v>
      </c>
    </row>
    <row r="145" spans="1:23" ht="13.5" customHeight="1" x14ac:dyDescent="0.2">
      <c r="A145" s="34">
        <v>151</v>
      </c>
      <c r="B145" s="269" t="s">
        <v>585</v>
      </c>
      <c r="C145" s="69" t="s">
        <v>410</v>
      </c>
      <c r="D145" s="77">
        <v>39558</v>
      </c>
      <c r="E145" s="75">
        <v>631250133</v>
      </c>
      <c r="F145" s="35" t="s">
        <v>575</v>
      </c>
      <c r="G145" s="74" t="s">
        <v>144</v>
      </c>
      <c r="H145" s="45">
        <v>10</v>
      </c>
      <c r="I145" s="37">
        <v>13210</v>
      </c>
      <c r="J145" s="220">
        <f t="shared" si="10"/>
        <v>66.13</v>
      </c>
      <c r="K145" s="182"/>
      <c r="L145" s="182">
        <v>66.13</v>
      </c>
      <c r="M145" s="182"/>
      <c r="N145" s="182"/>
      <c r="O145" s="182"/>
      <c r="P145" s="292" t="s">
        <v>132</v>
      </c>
      <c r="Q145" s="2"/>
      <c r="R145" s="335">
        <v>5839.15</v>
      </c>
      <c r="S145" s="335">
        <v>14948.28</v>
      </c>
      <c r="T145" s="335">
        <v>33226.230000000003</v>
      </c>
    </row>
    <row r="146" spans="1:23" ht="13.5" customHeight="1" x14ac:dyDescent="0.2">
      <c r="A146" s="34">
        <v>152</v>
      </c>
      <c r="B146" s="269" t="s">
        <v>586</v>
      </c>
      <c r="C146" s="69" t="s">
        <v>192</v>
      </c>
      <c r="D146" s="77">
        <v>39576</v>
      </c>
      <c r="E146" s="75">
        <v>631250135</v>
      </c>
      <c r="F146" s="35" t="s">
        <v>575</v>
      </c>
      <c r="G146" s="74" t="s">
        <v>144</v>
      </c>
      <c r="H146" s="45">
        <v>10</v>
      </c>
      <c r="I146" s="37">
        <v>13210</v>
      </c>
      <c r="J146" s="220">
        <f t="shared" si="10"/>
        <v>50.9</v>
      </c>
      <c r="K146" s="182"/>
      <c r="L146" s="182">
        <v>50.9</v>
      </c>
      <c r="M146" s="182"/>
      <c r="N146" s="182"/>
      <c r="O146" s="182"/>
      <c r="P146" s="292" t="s">
        <v>132</v>
      </c>
      <c r="Q146" s="2"/>
      <c r="R146" s="335"/>
      <c r="S146" s="335">
        <v>11320.98</v>
      </c>
      <c r="T146" s="335">
        <v>40204.19</v>
      </c>
    </row>
    <row r="147" spans="1:23" ht="13.5" customHeight="1" x14ac:dyDescent="0.2">
      <c r="A147" s="34">
        <v>153</v>
      </c>
      <c r="B147" s="269" t="s">
        <v>587</v>
      </c>
      <c r="C147" s="69" t="s">
        <v>487</v>
      </c>
      <c r="D147" s="77">
        <v>39588</v>
      </c>
      <c r="E147" s="75">
        <v>631250131</v>
      </c>
      <c r="F147" s="35" t="s">
        <v>575</v>
      </c>
      <c r="G147" s="74" t="s">
        <v>144</v>
      </c>
      <c r="H147" s="45">
        <v>10</v>
      </c>
      <c r="I147" s="37">
        <v>13210</v>
      </c>
      <c r="J147" s="220">
        <f t="shared" si="10"/>
        <v>36.4</v>
      </c>
      <c r="K147" s="182"/>
      <c r="L147" s="182">
        <v>36.4</v>
      </c>
      <c r="M147" s="182"/>
      <c r="N147" s="182"/>
      <c r="O147" s="182"/>
      <c r="P147" s="292" t="s">
        <v>132</v>
      </c>
      <c r="Q147" s="2"/>
      <c r="R147" s="335"/>
      <c r="S147" s="335">
        <v>12909.34</v>
      </c>
      <c r="T147" s="335"/>
    </row>
    <row r="148" spans="1:23" ht="13.5" customHeight="1" x14ac:dyDescent="0.2">
      <c r="A148" s="34">
        <v>154</v>
      </c>
      <c r="B148" s="269" t="s">
        <v>588</v>
      </c>
      <c r="C148" s="69" t="s">
        <v>264</v>
      </c>
      <c r="D148" s="77">
        <v>39600</v>
      </c>
      <c r="E148" s="75">
        <v>631250128</v>
      </c>
      <c r="F148" s="35" t="s">
        <v>575</v>
      </c>
      <c r="G148" s="74" t="s">
        <v>144</v>
      </c>
      <c r="H148" s="45">
        <v>10</v>
      </c>
      <c r="I148" s="37">
        <v>13210</v>
      </c>
      <c r="J148" s="220">
        <f t="shared" si="10"/>
        <v>29.19</v>
      </c>
      <c r="K148" s="182"/>
      <c r="L148" s="182">
        <v>29.19</v>
      </c>
      <c r="M148" s="182"/>
      <c r="N148" s="182"/>
      <c r="O148" s="182"/>
      <c r="P148" s="292" t="s">
        <v>132</v>
      </c>
      <c r="Q148" s="2"/>
      <c r="R148" s="335"/>
      <c r="S148" s="335">
        <v>22397.9</v>
      </c>
      <c r="T148" s="335"/>
    </row>
    <row r="149" spans="1:23" ht="13.5" customHeight="1" x14ac:dyDescent="0.2">
      <c r="A149" s="34">
        <v>155</v>
      </c>
      <c r="B149" s="269" t="s">
        <v>589</v>
      </c>
      <c r="C149" s="69" t="s">
        <v>410</v>
      </c>
      <c r="D149" s="77">
        <v>39623</v>
      </c>
      <c r="E149" s="75">
        <v>631250121</v>
      </c>
      <c r="F149" s="35" t="s">
        <v>575</v>
      </c>
      <c r="G149" s="74" t="s">
        <v>144</v>
      </c>
      <c r="H149" s="45">
        <v>10</v>
      </c>
      <c r="I149" s="37">
        <v>13210</v>
      </c>
      <c r="J149" s="220">
        <f t="shared" si="10"/>
        <v>19.52</v>
      </c>
      <c r="K149" s="182"/>
      <c r="L149" s="182">
        <v>19.52</v>
      </c>
      <c r="M149" s="182"/>
      <c r="N149" s="182"/>
      <c r="O149" s="182"/>
      <c r="P149" s="292" t="s">
        <v>132</v>
      </c>
      <c r="Q149" s="2"/>
      <c r="R149" s="335"/>
      <c r="S149" s="335">
        <v>13337.93</v>
      </c>
      <c r="T149" s="335"/>
    </row>
    <row r="150" spans="1:23" ht="13.5" customHeight="1" x14ac:dyDescent="0.2">
      <c r="A150" s="34">
        <v>156</v>
      </c>
      <c r="B150" s="269" t="s">
        <v>590</v>
      </c>
      <c r="C150" s="69" t="s">
        <v>264</v>
      </c>
      <c r="D150" s="77">
        <v>39638</v>
      </c>
      <c r="E150" s="75">
        <v>631250137</v>
      </c>
      <c r="F150" s="35" t="s">
        <v>575</v>
      </c>
      <c r="G150" s="74" t="s">
        <v>144</v>
      </c>
      <c r="H150" s="45">
        <v>10</v>
      </c>
      <c r="I150" s="37">
        <v>13210</v>
      </c>
      <c r="J150" s="220">
        <f t="shared" si="10"/>
        <v>16.71</v>
      </c>
      <c r="K150" s="182"/>
      <c r="L150" s="182">
        <v>16.71</v>
      </c>
      <c r="M150" s="182"/>
      <c r="N150" s="182"/>
      <c r="O150" s="182"/>
      <c r="P150" s="292" t="s">
        <v>132</v>
      </c>
      <c r="Q150" s="2"/>
      <c r="R150" s="335"/>
      <c r="S150" s="335">
        <v>9915.01</v>
      </c>
      <c r="T150" s="335"/>
    </row>
    <row r="151" spans="1:23" ht="13.5" customHeight="1" x14ac:dyDescent="0.2">
      <c r="A151" s="34">
        <v>157</v>
      </c>
      <c r="B151" s="269" t="s">
        <v>591</v>
      </c>
      <c r="C151" s="69" t="s">
        <v>192</v>
      </c>
      <c r="D151" s="77">
        <v>39655</v>
      </c>
      <c r="E151" s="75">
        <v>631250119</v>
      </c>
      <c r="F151" s="35" t="s">
        <v>575</v>
      </c>
      <c r="G151" s="74" t="s">
        <v>144</v>
      </c>
      <c r="H151" s="45">
        <v>10</v>
      </c>
      <c r="I151" s="37">
        <v>13210</v>
      </c>
      <c r="J151" s="220">
        <f t="shared" si="10"/>
        <v>15.55</v>
      </c>
      <c r="K151" s="182"/>
      <c r="L151" s="182">
        <v>15.55</v>
      </c>
      <c r="M151" s="182"/>
      <c r="N151" s="182"/>
      <c r="O151" s="182"/>
      <c r="P151" s="292" t="s">
        <v>132</v>
      </c>
      <c r="Q151" s="2"/>
      <c r="R151" s="335"/>
      <c r="S151" s="335">
        <v>11949.75</v>
      </c>
      <c r="T151" s="335"/>
      <c r="U151" s="310"/>
      <c r="W151" s="466"/>
    </row>
    <row r="152" spans="1:23" ht="13.5" customHeight="1" x14ac:dyDescent="0.2">
      <c r="A152" s="34">
        <v>158</v>
      </c>
      <c r="B152" s="269" t="s">
        <v>592</v>
      </c>
      <c r="C152" s="69" t="s">
        <v>487</v>
      </c>
      <c r="D152" s="77">
        <v>39661</v>
      </c>
      <c r="E152" s="75">
        <v>631250129</v>
      </c>
      <c r="F152" s="35" t="s">
        <v>575</v>
      </c>
      <c r="G152" s="74" t="s">
        <v>144</v>
      </c>
      <c r="H152" s="45">
        <v>10</v>
      </c>
      <c r="I152" s="37">
        <v>13210</v>
      </c>
      <c r="J152" s="220">
        <f t="shared" si="10"/>
        <v>7.95</v>
      </c>
      <c r="K152" s="182"/>
      <c r="L152" s="182">
        <v>7.95</v>
      </c>
      <c r="M152" s="182"/>
      <c r="N152" s="182"/>
      <c r="O152" s="182"/>
      <c r="P152" s="292" t="s">
        <v>132</v>
      </c>
      <c r="Q152" s="2"/>
      <c r="R152" s="335"/>
      <c r="S152" s="335">
        <v>33656.11</v>
      </c>
      <c r="T152" s="335"/>
    </row>
    <row r="153" spans="1:23" ht="13.5" customHeight="1" x14ac:dyDescent="0.2">
      <c r="A153" s="34">
        <v>159</v>
      </c>
      <c r="B153" s="269" t="s">
        <v>593</v>
      </c>
      <c r="C153" s="69" t="s">
        <v>192</v>
      </c>
      <c r="D153" s="77">
        <v>39665</v>
      </c>
      <c r="E153" s="75">
        <v>631250118</v>
      </c>
      <c r="F153" s="35" t="s">
        <v>575</v>
      </c>
      <c r="G153" s="74" t="s">
        <v>144</v>
      </c>
      <c r="H153" s="45">
        <v>10</v>
      </c>
      <c r="I153" s="37">
        <v>13210</v>
      </c>
      <c r="J153" s="220">
        <f t="shared" si="10"/>
        <v>3.6</v>
      </c>
      <c r="K153" s="182"/>
      <c r="L153" s="182">
        <v>3.6</v>
      </c>
      <c r="M153" s="182"/>
      <c r="N153" s="182"/>
      <c r="O153" s="182"/>
      <c r="P153" s="292" t="s">
        <v>132</v>
      </c>
      <c r="Q153" s="2"/>
      <c r="R153" s="335"/>
      <c r="S153" s="335">
        <v>23493.85</v>
      </c>
      <c r="T153" s="335"/>
    </row>
    <row r="154" spans="1:23" ht="13.5" customHeight="1" x14ac:dyDescent="0.2">
      <c r="A154" s="34">
        <v>160</v>
      </c>
      <c r="B154" s="269" t="s">
        <v>594</v>
      </c>
      <c r="C154" s="69" t="s">
        <v>128</v>
      </c>
      <c r="D154" s="77">
        <v>39795</v>
      </c>
      <c r="E154" s="75">
        <v>631250139</v>
      </c>
      <c r="F154" s="35" t="s">
        <v>603</v>
      </c>
      <c r="G154" s="74" t="s">
        <v>158</v>
      </c>
      <c r="H154" s="45">
        <v>10</v>
      </c>
      <c r="I154" s="37">
        <v>13230</v>
      </c>
      <c r="J154" s="220">
        <f t="shared" si="10"/>
        <v>58.08</v>
      </c>
      <c r="K154" s="182"/>
      <c r="L154" s="182">
        <v>58.08</v>
      </c>
      <c r="M154" s="182"/>
      <c r="N154" s="182"/>
      <c r="O154" s="182"/>
      <c r="P154" s="292" t="s">
        <v>382</v>
      </c>
      <c r="Q154" s="2"/>
      <c r="R154" s="335"/>
      <c r="S154" s="335">
        <v>19329.48</v>
      </c>
      <c r="T154" s="335"/>
    </row>
    <row r="155" spans="1:23" ht="13.5" customHeight="1" x14ac:dyDescent="0.2">
      <c r="A155" s="34">
        <v>161</v>
      </c>
      <c r="B155" s="269" t="s">
        <v>595</v>
      </c>
      <c r="C155" s="69" t="s">
        <v>128</v>
      </c>
      <c r="D155" s="77">
        <v>39801</v>
      </c>
      <c r="E155" s="75">
        <v>631250148</v>
      </c>
      <c r="F155" s="35" t="s">
        <v>603</v>
      </c>
      <c r="G155" s="74" t="s">
        <v>158</v>
      </c>
      <c r="H155" s="45">
        <v>10</v>
      </c>
      <c r="I155" s="37">
        <v>13230</v>
      </c>
      <c r="J155" s="220">
        <f t="shared" si="10"/>
        <v>43.56</v>
      </c>
      <c r="K155" s="182"/>
      <c r="L155" s="182">
        <v>43.56</v>
      </c>
      <c r="M155" s="182"/>
      <c r="N155" s="182"/>
      <c r="O155" s="182"/>
      <c r="P155" s="292" t="s">
        <v>382</v>
      </c>
      <c r="Q155" s="2"/>
      <c r="R155" s="335"/>
      <c r="S155" s="335">
        <v>55242.76</v>
      </c>
      <c r="T155" s="335"/>
    </row>
    <row r="156" spans="1:23" ht="13.5" customHeight="1" x14ac:dyDescent="0.2">
      <c r="A156" s="34">
        <v>162</v>
      </c>
      <c r="B156" s="269" t="s">
        <v>596</v>
      </c>
      <c r="C156" s="69" t="s">
        <v>128</v>
      </c>
      <c r="D156" s="77">
        <v>39806</v>
      </c>
      <c r="E156" s="75">
        <v>631250147</v>
      </c>
      <c r="F156" s="35" t="s">
        <v>603</v>
      </c>
      <c r="G156" s="74" t="s">
        <v>158</v>
      </c>
      <c r="H156" s="45">
        <v>10</v>
      </c>
      <c r="I156" s="37">
        <v>13230</v>
      </c>
      <c r="J156" s="220">
        <f t="shared" si="10"/>
        <v>29.04</v>
      </c>
      <c r="K156" s="182"/>
      <c r="L156" s="182">
        <v>29.04</v>
      </c>
      <c r="M156" s="182"/>
      <c r="N156" s="182"/>
      <c r="O156" s="182"/>
      <c r="P156" s="292" t="s">
        <v>382</v>
      </c>
      <c r="Q156" s="2"/>
      <c r="R156" s="335"/>
      <c r="S156" s="335">
        <v>16298.31</v>
      </c>
      <c r="T156" s="335"/>
    </row>
    <row r="157" spans="1:23" ht="13.5" customHeight="1" x14ac:dyDescent="0.2">
      <c r="A157" s="34">
        <v>163</v>
      </c>
      <c r="B157" s="269" t="s">
        <v>597</v>
      </c>
      <c r="C157" s="69" t="s">
        <v>128</v>
      </c>
      <c r="D157" s="77">
        <v>39812</v>
      </c>
      <c r="E157" s="75">
        <v>631250146</v>
      </c>
      <c r="F157" s="35" t="s">
        <v>603</v>
      </c>
      <c r="G157" s="74" t="s">
        <v>158</v>
      </c>
      <c r="H157" s="45">
        <v>10</v>
      </c>
      <c r="I157" s="37">
        <v>13230</v>
      </c>
      <c r="J157" s="220">
        <f t="shared" si="9"/>
        <v>58.08</v>
      </c>
      <c r="K157" s="182"/>
      <c r="L157" s="182">
        <v>58.08</v>
      </c>
      <c r="M157" s="182"/>
      <c r="N157" s="182"/>
      <c r="O157" s="182"/>
      <c r="P157" s="292" t="s">
        <v>382</v>
      </c>
      <c r="Q157" s="2"/>
      <c r="R157" s="335"/>
      <c r="S157" s="335">
        <v>12066.4</v>
      </c>
      <c r="T157" s="335"/>
    </row>
    <row r="158" spans="1:23" ht="13.5" customHeight="1" x14ac:dyDescent="0.2">
      <c r="A158" s="34">
        <v>164</v>
      </c>
      <c r="B158" s="269" t="s">
        <v>598</v>
      </c>
      <c r="C158" s="69" t="s">
        <v>128</v>
      </c>
      <c r="D158" s="77">
        <v>39818</v>
      </c>
      <c r="E158" s="75">
        <v>631250145</v>
      </c>
      <c r="F158" s="35" t="s">
        <v>603</v>
      </c>
      <c r="G158" s="74" t="s">
        <v>158</v>
      </c>
      <c r="H158" s="45">
        <v>10</v>
      </c>
      <c r="I158" s="37">
        <v>13230</v>
      </c>
      <c r="J158" s="220">
        <f t="shared" si="9"/>
        <v>72.599999999999994</v>
      </c>
      <c r="K158" s="182"/>
      <c r="L158" s="182">
        <v>72.599999999999994</v>
      </c>
      <c r="M158" s="182"/>
      <c r="N158" s="182"/>
      <c r="O158" s="182"/>
      <c r="P158" s="292" t="s">
        <v>382</v>
      </c>
      <c r="Q158" s="2"/>
      <c r="R158" s="335"/>
      <c r="S158" s="335">
        <v>13331.46</v>
      </c>
      <c r="T158" s="335"/>
    </row>
    <row r="159" spans="1:23" ht="13.5" customHeight="1" x14ac:dyDescent="0.2">
      <c r="A159" s="34">
        <v>165</v>
      </c>
      <c r="B159" s="269" t="s">
        <v>599</v>
      </c>
      <c r="C159" s="69" t="s">
        <v>128</v>
      </c>
      <c r="D159" s="77">
        <v>39829</v>
      </c>
      <c r="E159" s="75">
        <v>631250144</v>
      </c>
      <c r="F159" s="35" t="s">
        <v>603</v>
      </c>
      <c r="G159" s="74" t="s">
        <v>158</v>
      </c>
      <c r="H159" s="45">
        <v>10</v>
      </c>
      <c r="I159" s="37">
        <v>13230</v>
      </c>
      <c r="J159" s="220">
        <f t="shared" si="9"/>
        <v>87.12</v>
      </c>
      <c r="K159" s="182"/>
      <c r="L159" s="182">
        <v>87.12</v>
      </c>
      <c r="M159" s="182"/>
      <c r="N159" s="182"/>
      <c r="O159" s="182"/>
      <c r="P159" s="292" t="s">
        <v>382</v>
      </c>
      <c r="Q159" s="2"/>
      <c r="R159" s="335"/>
      <c r="S159" s="335">
        <v>11731.27</v>
      </c>
      <c r="T159" s="335"/>
    </row>
    <row r="160" spans="1:23" ht="13.5" customHeight="1" x14ac:dyDescent="0.2">
      <c r="A160" s="34">
        <v>166</v>
      </c>
      <c r="B160" s="269" t="s">
        <v>600</v>
      </c>
      <c r="C160" s="69" t="s">
        <v>128</v>
      </c>
      <c r="D160" s="77">
        <v>39836</v>
      </c>
      <c r="E160" s="75">
        <v>631250143</v>
      </c>
      <c r="F160" s="35" t="s">
        <v>603</v>
      </c>
      <c r="G160" s="74" t="s">
        <v>158</v>
      </c>
      <c r="H160" s="45">
        <v>10</v>
      </c>
      <c r="I160" s="37">
        <v>13230</v>
      </c>
      <c r="J160" s="220">
        <f t="shared" si="9"/>
        <v>58.08</v>
      </c>
      <c r="K160" s="182"/>
      <c r="L160" s="182">
        <v>58.08</v>
      </c>
      <c r="M160" s="182"/>
      <c r="N160" s="182"/>
      <c r="O160" s="182"/>
      <c r="P160" s="292" t="s">
        <v>382</v>
      </c>
      <c r="Q160" s="2"/>
      <c r="R160" s="335"/>
      <c r="S160" s="335">
        <v>14545.77</v>
      </c>
      <c r="T160" s="335"/>
    </row>
    <row r="161" spans="1:21" ht="13.5" customHeight="1" x14ac:dyDescent="0.2">
      <c r="A161" s="34">
        <v>167</v>
      </c>
      <c r="B161" s="269" t="s">
        <v>601</v>
      </c>
      <c r="C161" s="69" t="s">
        <v>128</v>
      </c>
      <c r="D161" s="77">
        <v>39845</v>
      </c>
      <c r="E161" s="75">
        <v>631250142</v>
      </c>
      <c r="F161" s="35" t="s">
        <v>603</v>
      </c>
      <c r="G161" s="74" t="s">
        <v>158</v>
      </c>
      <c r="H161" s="45">
        <v>10</v>
      </c>
      <c r="I161" s="37">
        <v>13230</v>
      </c>
      <c r="J161" s="220">
        <f t="shared" si="9"/>
        <v>58.08</v>
      </c>
      <c r="K161" s="182"/>
      <c r="L161" s="182">
        <v>58.08</v>
      </c>
      <c r="M161" s="182"/>
      <c r="N161" s="182"/>
      <c r="O161" s="182"/>
      <c r="P161" s="292" t="s">
        <v>382</v>
      </c>
      <c r="Q161" s="2"/>
      <c r="R161" s="335"/>
      <c r="S161" s="335">
        <v>10671.8</v>
      </c>
      <c r="T161" s="335"/>
    </row>
    <row r="162" spans="1:21" ht="13.5" customHeight="1" thickBot="1" x14ac:dyDescent="0.25">
      <c r="A162" s="34">
        <v>168</v>
      </c>
      <c r="B162" s="269" t="s">
        <v>602</v>
      </c>
      <c r="C162" s="69" t="s">
        <v>128</v>
      </c>
      <c r="D162" s="77">
        <v>39854</v>
      </c>
      <c r="E162" s="75">
        <v>631250141</v>
      </c>
      <c r="F162" s="35" t="s">
        <v>603</v>
      </c>
      <c r="G162" s="74" t="s">
        <v>158</v>
      </c>
      <c r="H162" s="45">
        <v>10</v>
      </c>
      <c r="I162" s="37">
        <v>13230</v>
      </c>
      <c r="J162" s="220">
        <f t="shared" si="9"/>
        <v>58.08</v>
      </c>
      <c r="K162" s="182"/>
      <c r="L162" s="182">
        <v>58.08</v>
      </c>
      <c r="M162" s="182"/>
      <c r="N162" s="182"/>
      <c r="O162" s="182"/>
      <c r="P162" s="292" t="s">
        <v>382</v>
      </c>
      <c r="Q162" s="2"/>
      <c r="R162" s="335"/>
      <c r="S162" s="335">
        <v>12507.89</v>
      </c>
      <c r="T162" s="335"/>
    </row>
    <row r="163" spans="1:21" ht="13.5" customHeight="1" thickBot="1" x14ac:dyDescent="0.25">
      <c r="A163" s="34">
        <v>169</v>
      </c>
      <c r="B163" s="269" t="s">
        <v>354</v>
      </c>
      <c r="C163" s="69" t="s">
        <v>128</v>
      </c>
      <c r="D163" s="77">
        <v>39875</v>
      </c>
      <c r="E163" s="75">
        <v>631250173</v>
      </c>
      <c r="F163" s="35" t="s">
        <v>603</v>
      </c>
      <c r="G163" s="74" t="s">
        <v>336</v>
      </c>
      <c r="H163" s="45">
        <v>10</v>
      </c>
      <c r="I163" s="37">
        <v>13220</v>
      </c>
      <c r="J163" s="220">
        <f>SUM(K163+L163+M163+N163+O163)</f>
        <v>86.4</v>
      </c>
      <c r="K163" s="182"/>
      <c r="L163" s="182">
        <v>86.4</v>
      </c>
      <c r="M163" s="182"/>
      <c r="N163" s="182"/>
      <c r="O163" s="182"/>
      <c r="P163" s="106" t="s">
        <v>275</v>
      </c>
      <c r="Q163" s="2"/>
      <c r="R163" s="273">
        <f>SUM(R145:R162)</f>
        <v>5839.15</v>
      </c>
      <c r="S163" s="273">
        <f>SUM(S145:S162)</f>
        <v>319654.29000000004</v>
      </c>
      <c r="T163" s="273">
        <f>SUM(T145:T162)</f>
        <v>73430.420000000013</v>
      </c>
      <c r="U163" s="274">
        <f>SUM(R163:T163)</f>
        <v>398923.8600000001</v>
      </c>
    </row>
    <row r="164" spans="1:21" ht="13.5" customHeight="1" x14ac:dyDescent="0.2">
      <c r="A164" s="34">
        <v>170</v>
      </c>
      <c r="B164" s="269" t="s">
        <v>334</v>
      </c>
      <c r="C164" s="69" t="s">
        <v>128</v>
      </c>
      <c r="D164" s="77">
        <v>39895</v>
      </c>
      <c r="E164" s="75">
        <v>631250161</v>
      </c>
      <c r="F164" s="35" t="s">
        <v>603</v>
      </c>
      <c r="G164" s="74" t="s">
        <v>336</v>
      </c>
      <c r="H164" s="45">
        <v>10</v>
      </c>
      <c r="I164" s="37">
        <v>13220</v>
      </c>
      <c r="J164" s="220">
        <f>SUM(K164+L164+M164+N164+O164)</f>
        <v>31.64</v>
      </c>
      <c r="K164" s="182"/>
      <c r="L164" s="182">
        <v>31.64</v>
      </c>
      <c r="M164" s="182"/>
      <c r="N164" s="182"/>
      <c r="O164" s="182"/>
      <c r="P164" s="106" t="s">
        <v>275</v>
      </c>
      <c r="Q164" s="2"/>
      <c r="R164" s="336"/>
      <c r="S164" s="335"/>
      <c r="T164" s="336"/>
    </row>
    <row r="165" spans="1:21" ht="13.5" customHeight="1" x14ac:dyDescent="0.2">
      <c r="A165" s="34">
        <v>171</v>
      </c>
      <c r="B165" s="269" t="s">
        <v>604</v>
      </c>
      <c r="C165" s="69" t="s">
        <v>234</v>
      </c>
      <c r="D165" s="77">
        <v>40003</v>
      </c>
      <c r="E165" s="75">
        <v>631250155</v>
      </c>
      <c r="F165" s="35" t="s">
        <v>603</v>
      </c>
      <c r="G165" s="74" t="s">
        <v>164</v>
      </c>
      <c r="H165" s="45">
        <v>10</v>
      </c>
      <c r="I165" s="37">
        <v>13250</v>
      </c>
      <c r="J165" s="220">
        <f t="shared" ref="J165:J170" si="11">SUM(K165+L165+M165+N165+O165)</f>
        <v>7.99</v>
      </c>
      <c r="K165" s="182"/>
      <c r="L165" s="182">
        <v>7.99</v>
      </c>
      <c r="M165" s="182"/>
      <c r="N165" s="182"/>
      <c r="O165" s="182"/>
      <c r="P165" s="292" t="s">
        <v>280</v>
      </c>
      <c r="Q165" s="2"/>
      <c r="R165" s="335"/>
      <c r="S165" s="335"/>
      <c r="T165" s="336"/>
    </row>
    <row r="166" spans="1:21" ht="13.5" customHeight="1" x14ac:dyDescent="0.2">
      <c r="A166" s="34">
        <v>172</v>
      </c>
      <c r="B166" s="269" t="s">
        <v>605</v>
      </c>
      <c r="C166" s="69" t="s">
        <v>234</v>
      </c>
      <c r="D166" s="77">
        <v>40058</v>
      </c>
      <c r="E166" s="75">
        <v>631250157</v>
      </c>
      <c r="F166" s="35" t="s">
        <v>603</v>
      </c>
      <c r="G166" s="74" t="s">
        <v>164</v>
      </c>
      <c r="H166" s="45">
        <v>10</v>
      </c>
      <c r="I166" s="37">
        <v>13250</v>
      </c>
      <c r="J166" s="220">
        <f t="shared" si="11"/>
        <v>14.99</v>
      </c>
      <c r="K166" s="182"/>
      <c r="L166" s="182">
        <v>14.99</v>
      </c>
      <c r="M166" s="182"/>
      <c r="N166" s="182"/>
      <c r="O166" s="182"/>
      <c r="P166" s="292" t="s">
        <v>280</v>
      </c>
      <c r="Q166" s="2"/>
      <c r="R166" s="335"/>
      <c r="S166" s="335"/>
      <c r="T166" s="336"/>
    </row>
    <row r="167" spans="1:21" ht="13.5" customHeight="1" x14ac:dyDescent="0.2">
      <c r="A167" s="34">
        <v>173</v>
      </c>
      <c r="B167" s="269" t="s">
        <v>606</v>
      </c>
      <c r="C167" s="69" t="s">
        <v>234</v>
      </c>
      <c r="D167" s="77">
        <v>40077</v>
      </c>
      <c r="E167" s="75">
        <v>631250154</v>
      </c>
      <c r="F167" s="35" t="s">
        <v>603</v>
      </c>
      <c r="G167" s="74" t="s">
        <v>164</v>
      </c>
      <c r="H167" s="45">
        <v>10</v>
      </c>
      <c r="I167" s="37">
        <v>13250</v>
      </c>
      <c r="J167" s="220">
        <f t="shared" si="11"/>
        <v>19.739999999999998</v>
      </c>
      <c r="K167" s="182"/>
      <c r="L167" s="182">
        <v>19.739999999999998</v>
      </c>
      <c r="M167" s="182"/>
      <c r="N167" s="182"/>
      <c r="O167" s="182"/>
      <c r="P167" s="292" t="s">
        <v>280</v>
      </c>
      <c r="Q167" s="2"/>
      <c r="R167" s="335"/>
      <c r="S167" s="335"/>
      <c r="T167" s="336"/>
    </row>
    <row r="168" spans="1:21" ht="13.5" customHeight="1" x14ac:dyDescent="0.2">
      <c r="A168" s="34">
        <v>174</v>
      </c>
      <c r="B168" s="269" t="s">
        <v>607</v>
      </c>
      <c r="C168" s="69" t="s">
        <v>234</v>
      </c>
      <c r="D168" s="77">
        <v>40092</v>
      </c>
      <c r="E168" s="75">
        <v>631250156</v>
      </c>
      <c r="F168" s="35" t="s">
        <v>603</v>
      </c>
      <c r="G168" s="74" t="s">
        <v>164</v>
      </c>
      <c r="H168" s="45">
        <v>10</v>
      </c>
      <c r="I168" s="37">
        <v>13250</v>
      </c>
      <c r="J168" s="220">
        <f t="shared" si="11"/>
        <v>13.99</v>
      </c>
      <c r="K168" s="182"/>
      <c r="L168" s="182">
        <v>13.99</v>
      </c>
      <c r="M168" s="182"/>
      <c r="N168" s="182"/>
      <c r="O168" s="182"/>
      <c r="P168" s="292" t="s">
        <v>280</v>
      </c>
      <c r="Q168" s="2"/>
      <c r="R168" s="336"/>
      <c r="S168" s="335"/>
      <c r="T168" s="336"/>
    </row>
    <row r="169" spans="1:21" ht="13.5" customHeight="1" x14ac:dyDescent="0.2">
      <c r="A169" s="34">
        <v>175</v>
      </c>
      <c r="B169" s="269" t="s">
        <v>608</v>
      </c>
      <c r="C169" s="69" t="s">
        <v>234</v>
      </c>
      <c r="D169" s="77">
        <v>40122</v>
      </c>
      <c r="E169" s="75">
        <v>631250153</v>
      </c>
      <c r="F169" s="35" t="s">
        <v>603</v>
      </c>
      <c r="G169" s="74" t="s">
        <v>164</v>
      </c>
      <c r="H169" s="45">
        <v>10</v>
      </c>
      <c r="I169" s="37">
        <v>13250</v>
      </c>
      <c r="J169" s="220">
        <f t="shared" si="11"/>
        <v>14.99</v>
      </c>
      <c r="K169" s="182"/>
      <c r="L169" s="182">
        <v>14.99</v>
      </c>
      <c r="M169" s="182"/>
      <c r="N169" s="182"/>
      <c r="O169" s="182"/>
      <c r="P169" s="292" t="s">
        <v>280</v>
      </c>
      <c r="Q169" s="2"/>
      <c r="R169" s="336"/>
      <c r="S169" s="335"/>
      <c r="T169" s="336"/>
    </row>
    <row r="170" spans="1:21" ht="13.5" customHeight="1" x14ac:dyDescent="0.2">
      <c r="A170" s="34">
        <v>176</v>
      </c>
      <c r="B170" s="269" t="s">
        <v>609</v>
      </c>
      <c r="C170" s="69" t="s">
        <v>234</v>
      </c>
      <c r="D170" s="77">
        <v>40129</v>
      </c>
      <c r="E170" s="75">
        <v>631250152</v>
      </c>
      <c r="F170" s="35" t="s">
        <v>603</v>
      </c>
      <c r="G170" s="74" t="s">
        <v>164</v>
      </c>
      <c r="H170" s="45">
        <v>10</v>
      </c>
      <c r="I170" s="37">
        <v>13250</v>
      </c>
      <c r="J170" s="220">
        <f t="shared" si="11"/>
        <v>12.99</v>
      </c>
      <c r="K170" s="182"/>
      <c r="L170" s="182">
        <v>12.99</v>
      </c>
      <c r="M170" s="182"/>
      <c r="N170" s="182"/>
      <c r="O170" s="182"/>
      <c r="P170" s="292" t="s">
        <v>280</v>
      </c>
      <c r="Q170" s="2"/>
      <c r="R170" s="336"/>
      <c r="S170" s="335"/>
      <c r="T170" s="336"/>
    </row>
    <row r="171" spans="1:21" ht="13.5" customHeight="1" x14ac:dyDescent="0.2">
      <c r="A171" s="34">
        <v>177</v>
      </c>
      <c r="B171" s="269" t="s">
        <v>686</v>
      </c>
      <c r="C171" s="69" t="s">
        <v>524</v>
      </c>
      <c r="D171" s="77">
        <v>42278</v>
      </c>
      <c r="E171" s="75">
        <v>631250180</v>
      </c>
      <c r="F171" s="35" t="s">
        <v>663</v>
      </c>
      <c r="G171" s="74" t="s">
        <v>687</v>
      </c>
      <c r="H171" s="45">
        <v>10</v>
      </c>
      <c r="I171" s="37">
        <v>13640</v>
      </c>
      <c r="J171" s="220">
        <f t="shared" si="9"/>
        <v>1010.5</v>
      </c>
      <c r="K171" s="182"/>
      <c r="L171" s="182"/>
      <c r="M171" s="182">
        <v>1010.5</v>
      </c>
      <c r="N171" s="182"/>
      <c r="O171" s="182"/>
      <c r="P171" s="292" t="s">
        <v>253</v>
      </c>
      <c r="Q171" s="2"/>
    </row>
    <row r="172" spans="1:21" ht="13.5" customHeight="1" x14ac:dyDescent="0.2">
      <c r="A172" s="34">
        <v>178</v>
      </c>
      <c r="B172" s="269" t="s">
        <v>349</v>
      </c>
      <c r="C172" s="69" t="s">
        <v>128</v>
      </c>
      <c r="D172" s="77">
        <v>42632</v>
      </c>
      <c r="E172" s="75">
        <v>631250179</v>
      </c>
      <c r="F172" s="35" t="s">
        <v>663</v>
      </c>
      <c r="G172" s="74" t="s">
        <v>336</v>
      </c>
      <c r="H172" s="45">
        <v>10</v>
      </c>
      <c r="I172" s="37">
        <v>13220</v>
      </c>
      <c r="J172" s="220">
        <f>SUM(K172+L172+M172+N172+O172)</f>
        <v>2.16</v>
      </c>
      <c r="K172" s="182"/>
      <c r="L172" s="182">
        <v>2.16</v>
      </c>
      <c r="M172" s="182"/>
      <c r="N172" s="182"/>
      <c r="O172" s="182"/>
      <c r="P172" s="106" t="s">
        <v>275</v>
      </c>
      <c r="Q172" s="2"/>
    </row>
    <row r="173" spans="1:21" ht="13.5" customHeight="1" x14ac:dyDescent="0.2">
      <c r="A173" s="34">
        <v>179</v>
      </c>
      <c r="B173" s="269" t="s">
        <v>337</v>
      </c>
      <c r="C173" s="69" t="s">
        <v>128</v>
      </c>
      <c r="D173" s="77">
        <v>42673</v>
      </c>
      <c r="E173" s="75">
        <v>631250160</v>
      </c>
      <c r="F173" s="35" t="s">
        <v>663</v>
      </c>
      <c r="G173" s="74" t="s">
        <v>336</v>
      </c>
      <c r="H173" s="45">
        <v>10</v>
      </c>
      <c r="I173" s="37">
        <v>13220</v>
      </c>
      <c r="J173" s="220">
        <f t="shared" si="9"/>
        <v>35.86</v>
      </c>
      <c r="K173" s="182"/>
      <c r="L173" s="182">
        <v>35.86</v>
      </c>
      <c r="M173" s="182"/>
      <c r="N173" s="182"/>
      <c r="O173" s="182"/>
      <c r="P173" s="106" t="s">
        <v>275</v>
      </c>
      <c r="Q173" s="2"/>
    </row>
    <row r="174" spans="1:21" ht="13.5" customHeight="1" x14ac:dyDescent="0.2">
      <c r="A174" s="34">
        <v>180</v>
      </c>
      <c r="B174" s="269" t="s">
        <v>344</v>
      </c>
      <c r="C174" s="69" t="s">
        <v>128</v>
      </c>
      <c r="D174" s="77">
        <v>42715</v>
      </c>
      <c r="E174" s="75">
        <v>631250167</v>
      </c>
      <c r="F174" s="35" t="s">
        <v>663</v>
      </c>
      <c r="G174" s="74" t="s">
        <v>336</v>
      </c>
      <c r="H174" s="45">
        <v>10</v>
      </c>
      <c r="I174" s="37">
        <v>13220</v>
      </c>
      <c r="J174" s="220">
        <f t="shared" si="9"/>
        <v>31.64</v>
      </c>
      <c r="K174" s="182"/>
      <c r="L174" s="182">
        <v>31.64</v>
      </c>
      <c r="M174" s="182"/>
      <c r="N174" s="182"/>
      <c r="O174" s="182"/>
      <c r="P174" s="106" t="s">
        <v>275</v>
      </c>
      <c r="Q174" s="2"/>
    </row>
    <row r="175" spans="1:21" ht="13.5" customHeight="1" x14ac:dyDescent="0.2">
      <c r="A175" s="34">
        <v>181</v>
      </c>
      <c r="B175" s="269" t="s">
        <v>346</v>
      </c>
      <c r="C175" s="69" t="s">
        <v>128</v>
      </c>
      <c r="D175" s="77">
        <v>42770</v>
      </c>
      <c r="E175" s="75">
        <v>631250169</v>
      </c>
      <c r="F175" s="35" t="s">
        <v>663</v>
      </c>
      <c r="G175" s="74" t="s">
        <v>336</v>
      </c>
      <c r="H175" s="45">
        <v>10</v>
      </c>
      <c r="I175" s="37">
        <v>13220</v>
      </c>
      <c r="J175" s="220">
        <f t="shared" si="9"/>
        <v>19.010000000000002</v>
      </c>
      <c r="K175" s="182"/>
      <c r="L175" s="182">
        <v>19.010000000000002</v>
      </c>
      <c r="M175" s="182"/>
      <c r="N175" s="182"/>
      <c r="O175" s="182"/>
      <c r="P175" s="106" t="s">
        <v>275</v>
      </c>
      <c r="Q175" s="2"/>
    </row>
    <row r="176" spans="1:21" ht="13.5" customHeight="1" x14ac:dyDescent="0.2">
      <c r="A176" s="34">
        <v>182</v>
      </c>
      <c r="B176" s="269" t="s">
        <v>347</v>
      </c>
      <c r="C176" s="69" t="s">
        <v>128</v>
      </c>
      <c r="D176" s="77">
        <v>42787</v>
      </c>
      <c r="E176" s="75">
        <v>631250170</v>
      </c>
      <c r="F176" s="35" t="s">
        <v>663</v>
      </c>
      <c r="G176" s="74" t="s">
        <v>336</v>
      </c>
      <c r="H176" s="45">
        <v>10</v>
      </c>
      <c r="I176" s="37">
        <v>13220</v>
      </c>
      <c r="J176" s="220">
        <f t="shared" si="9"/>
        <v>14.8</v>
      </c>
      <c r="K176" s="182"/>
      <c r="L176" s="182">
        <v>14.8</v>
      </c>
      <c r="M176" s="182"/>
      <c r="N176" s="182"/>
      <c r="O176" s="182"/>
      <c r="P176" s="106" t="s">
        <v>275</v>
      </c>
      <c r="Q176" s="2"/>
    </row>
    <row r="177" spans="1:17" ht="13.5" customHeight="1" x14ac:dyDescent="0.2">
      <c r="A177" s="34">
        <v>183</v>
      </c>
      <c r="B177" s="269" t="s">
        <v>344</v>
      </c>
      <c r="C177" s="69" t="s">
        <v>128</v>
      </c>
      <c r="D177" s="77">
        <v>42821</v>
      </c>
      <c r="E177" s="75">
        <v>631250163</v>
      </c>
      <c r="F177" s="35" t="s">
        <v>663</v>
      </c>
      <c r="G177" s="74" t="s">
        <v>336</v>
      </c>
      <c r="H177" s="45">
        <v>10</v>
      </c>
      <c r="I177" s="37">
        <v>13220</v>
      </c>
      <c r="J177" s="220">
        <f t="shared" si="9"/>
        <v>14.8</v>
      </c>
      <c r="K177" s="182"/>
      <c r="L177" s="182">
        <v>14.8</v>
      </c>
      <c r="M177" s="182"/>
      <c r="N177" s="182"/>
      <c r="O177" s="182"/>
      <c r="P177" s="106" t="s">
        <v>275</v>
      </c>
      <c r="Q177" s="2"/>
    </row>
    <row r="178" spans="1:17" ht="13.5" customHeight="1" x14ac:dyDescent="0.2">
      <c r="A178" s="34">
        <v>174</v>
      </c>
      <c r="B178" s="269" t="s">
        <v>342</v>
      </c>
      <c r="C178" s="69" t="s">
        <v>128</v>
      </c>
      <c r="D178" s="77">
        <v>42840</v>
      </c>
      <c r="E178" s="75">
        <v>631250165</v>
      </c>
      <c r="F178" s="35" t="s">
        <v>663</v>
      </c>
      <c r="G178" s="74" t="s">
        <v>336</v>
      </c>
      <c r="H178" s="45">
        <v>10</v>
      </c>
      <c r="I178" s="37">
        <v>13220</v>
      </c>
      <c r="J178" s="220">
        <f t="shared" si="9"/>
        <v>165.59</v>
      </c>
      <c r="K178" s="182"/>
      <c r="L178" s="182">
        <v>165.59</v>
      </c>
      <c r="M178" s="182"/>
      <c r="N178" s="182"/>
      <c r="O178" s="182"/>
      <c r="P178" s="106" t="s">
        <v>275</v>
      </c>
      <c r="Q178" s="2"/>
    </row>
    <row r="179" spans="1:17" ht="13.5" customHeight="1" x14ac:dyDescent="0.2">
      <c r="A179" s="34">
        <v>175</v>
      </c>
      <c r="B179" s="269" t="s">
        <v>348</v>
      </c>
      <c r="C179" s="69" t="s">
        <v>128</v>
      </c>
      <c r="D179" s="77">
        <v>42856</v>
      </c>
      <c r="E179" s="75">
        <v>631250171</v>
      </c>
      <c r="F179" s="35" t="s">
        <v>663</v>
      </c>
      <c r="G179" s="74" t="s">
        <v>336</v>
      </c>
      <c r="H179" s="45">
        <v>10</v>
      </c>
      <c r="I179" s="37">
        <v>13220</v>
      </c>
      <c r="J179" s="220">
        <f t="shared" si="9"/>
        <v>25.49</v>
      </c>
      <c r="K179" s="182"/>
      <c r="L179" s="182">
        <v>25.49</v>
      </c>
      <c r="M179" s="182"/>
      <c r="N179" s="182"/>
      <c r="O179" s="182"/>
      <c r="P179" s="106" t="s">
        <v>275</v>
      </c>
      <c r="Q179" s="2"/>
    </row>
    <row r="180" spans="1:17" ht="13.5" customHeight="1" x14ac:dyDescent="0.2">
      <c r="A180" s="34">
        <v>176</v>
      </c>
      <c r="B180" s="269" t="s">
        <v>339</v>
      </c>
      <c r="C180" s="69" t="s">
        <v>128</v>
      </c>
      <c r="D180" s="77">
        <v>42868</v>
      </c>
      <c r="E180" s="75">
        <v>631250162</v>
      </c>
      <c r="F180" s="35" t="s">
        <v>663</v>
      </c>
      <c r="G180" s="74" t="s">
        <v>336</v>
      </c>
      <c r="H180" s="45">
        <v>10</v>
      </c>
      <c r="I180" s="37">
        <v>13220</v>
      </c>
      <c r="J180" s="220">
        <f t="shared" si="9"/>
        <v>17.739999999999998</v>
      </c>
      <c r="K180" s="182"/>
      <c r="L180" s="182">
        <v>17.739999999999998</v>
      </c>
      <c r="M180" s="182"/>
      <c r="N180" s="182"/>
      <c r="O180" s="182"/>
      <c r="P180" s="106" t="s">
        <v>275</v>
      </c>
      <c r="Q180" s="2"/>
    </row>
    <row r="181" spans="1:17" ht="13.5" customHeight="1" x14ac:dyDescent="0.2">
      <c r="A181" s="34">
        <v>177</v>
      </c>
      <c r="B181" s="269" t="s">
        <v>353</v>
      </c>
      <c r="C181" s="69" t="s">
        <v>128</v>
      </c>
      <c r="D181" s="77">
        <v>42931</v>
      </c>
      <c r="E181" s="75">
        <v>631250174</v>
      </c>
      <c r="F181" s="35" t="s">
        <v>663</v>
      </c>
      <c r="G181" s="74" t="s">
        <v>336</v>
      </c>
      <c r="H181" s="45">
        <v>10</v>
      </c>
      <c r="I181" s="37">
        <v>13220</v>
      </c>
      <c r="J181" s="220">
        <f t="shared" si="9"/>
        <v>2.16</v>
      </c>
      <c r="K181" s="182"/>
      <c r="L181" s="182">
        <v>2.16</v>
      </c>
      <c r="M181" s="182"/>
      <c r="N181" s="182"/>
      <c r="O181" s="182"/>
      <c r="P181" s="106" t="s">
        <v>275</v>
      </c>
      <c r="Q181" s="2"/>
    </row>
    <row r="182" spans="1:17" ht="13.5" customHeight="1" x14ac:dyDescent="0.2">
      <c r="A182" s="34">
        <v>178</v>
      </c>
      <c r="B182" s="269"/>
      <c r="C182" s="69"/>
      <c r="D182" s="77"/>
      <c r="E182" s="75"/>
      <c r="F182" s="35" t="s">
        <v>735</v>
      </c>
      <c r="G182" s="74" t="s">
        <v>86</v>
      </c>
      <c r="H182" s="45">
        <v>10</v>
      </c>
      <c r="I182" s="37">
        <v>11110</v>
      </c>
      <c r="J182" s="220">
        <f t="shared" si="9"/>
        <v>5839.15</v>
      </c>
      <c r="K182" s="182">
        <v>5839.15</v>
      </c>
      <c r="L182" s="182"/>
      <c r="M182" s="182"/>
      <c r="N182" s="182"/>
      <c r="O182" s="182"/>
      <c r="P182" s="106"/>
      <c r="Q182" s="2"/>
    </row>
    <row r="183" spans="1:17" x14ac:dyDescent="0.2">
      <c r="A183" s="34">
        <v>179</v>
      </c>
      <c r="B183" s="269"/>
      <c r="C183" s="69"/>
      <c r="D183" s="77"/>
      <c r="E183" s="75"/>
      <c r="F183" s="35" t="s">
        <v>735</v>
      </c>
      <c r="G183" s="74" t="s">
        <v>87</v>
      </c>
      <c r="H183" s="45">
        <v>10</v>
      </c>
      <c r="I183" s="37">
        <v>11110</v>
      </c>
      <c r="J183" s="220">
        <f t="shared" si="9"/>
        <v>319654.28999999998</v>
      </c>
      <c r="K183" s="182">
        <v>319654.28999999998</v>
      </c>
      <c r="L183" s="182"/>
      <c r="M183" s="182"/>
      <c r="N183" s="182"/>
      <c r="O183" s="182"/>
      <c r="P183" s="292"/>
    </row>
    <row r="184" spans="1:17" x14ac:dyDescent="0.2">
      <c r="A184" s="34">
        <v>180</v>
      </c>
      <c r="B184" s="269"/>
      <c r="C184" s="69"/>
      <c r="D184" s="77"/>
      <c r="E184" s="75"/>
      <c r="F184" s="35" t="s">
        <v>735</v>
      </c>
      <c r="G184" s="74" t="s">
        <v>88</v>
      </c>
      <c r="H184" s="45">
        <v>10</v>
      </c>
      <c r="I184" s="37">
        <v>11110</v>
      </c>
      <c r="J184" s="220">
        <f t="shared" si="9"/>
        <v>73430.42</v>
      </c>
      <c r="K184" s="182">
        <v>73430.42</v>
      </c>
      <c r="L184" s="182"/>
      <c r="M184" s="182"/>
      <c r="N184" s="182"/>
      <c r="O184" s="182"/>
      <c r="P184" s="292"/>
    </row>
    <row r="185" spans="1:17" x14ac:dyDescent="0.2">
      <c r="A185" s="34">
        <v>181</v>
      </c>
      <c r="B185" s="269" t="s">
        <v>793</v>
      </c>
      <c r="C185" s="69" t="s">
        <v>735</v>
      </c>
      <c r="D185" s="77">
        <v>49709</v>
      </c>
      <c r="E185" s="75">
        <v>631250181</v>
      </c>
      <c r="F185" s="35" t="s">
        <v>780</v>
      </c>
      <c r="G185" s="74" t="s">
        <v>687</v>
      </c>
      <c r="H185" s="45">
        <v>10</v>
      </c>
      <c r="I185" s="37">
        <v>13640</v>
      </c>
      <c r="J185" s="220">
        <f>SUM(K185+L185+M185+N185+O185)</f>
        <v>619.75</v>
      </c>
      <c r="K185" s="182"/>
      <c r="L185" s="182"/>
      <c r="M185" s="182">
        <v>619.75</v>
      </c>
      <c r="N185" s="182"/>
      <c r="O185" s="182"/>
      <c r="P185" s="106" t="s">
        <v>253</v>
      </c>
    </row>
    <row r="186" spans="1:17" x14ac:dyDescent="0.2">
      <c r="A186" s="34">
        <v>182</v>
      </c>
      <c r="B186" s="269" t="s">
        <v>341</v>
      </c>
      <c r="C186" s="69" t="s">
        <v>128</v>
      </c>
      <c r="D186" s="77">
        <v>51060</v>
      </c>
      <c r="E186" s="75">
        <v>631250164</v>
      </c>
      <c r="F186" s="35" t="s">
        <v>795</v>
      </c>
      <c r="G186" s="74" t="s">
        <v>336</v>
      </c>
      <c r="H186" s="45">
        <v>10</v>
      </c>
      <c r="I186" s="37">
        <v>13220</v>
      </c>
      <c r="J186" s="220">
        <f t="shared" ref="J186" si="12">SUM(K186+L186+M186+N186+O186)</f>
        <v>12.69</v>
      </c>
      <c r="K186" s="182"/>
      <c r="L186" s="182">
        <v>12.69</v>
      </c>
      <c r="M186" s="182"/>
      <c r="N186" s="182"/>
      <c r="O186" s="182"/>
      <c r="P186" s="106" t="s">
        <v>275</v>
      </c>
    </row>
    <row r="187" spans="1:17" x14ac:dyDescent="0.2">
      <c r="A187" s="34">
        <v>183</v>
      </c>
      <c r="B187" s="269" t="s">
        <v>351</v>
      </c>
      <c r="C187" s="69" t="s">
        <v>128</v>
      </c>
      <c r="D187" s="77">
        <v>51096</v>
      </c>
      <c r="E187" s="75">
        <v>631250177</v>
      </c>
      <c r="F187" s="35" t="s">
        <v>795</v>
      </c>
      <c r="G187" s="74" t="s">
        <v>336</v>
      </c>
      <c r="H187" s="45">
        <v>10</v>
      </c>
      <c r="I187" s="37">
        <v>13220</v>
      </c>
      <c r="J187" s="220">
        <f t="shared" si="9"/>
        <v>10.58</v>
      </c>
      <c r="K187" s="184"/>
      <c r="L187" s="182">
        <v>10.58</v>
      </c>
      <c r="M187" s="185"/>
      <c r="N187" s="186"/>
      <c r="O187" s="186"/>
      <c r="P187" s="106" t="s">
        <v>275</v>
      </c>
    </row>
    <row r="188" spans="1:17" x14ac:dyDescent="0.2">
      <c r="A188" s="34">
        <v>184</v>
      </c>
      <c r="B188" s="269" t="s">
        <v>345</v>
      </c>
      <c r="C188" s="69" t="s">
        <v>128</v>
      </c>
      <c r="D188" s="77">
        <v>51139</v>
      </c>
      <c r="E188" s="75">
        <v>631250168</v>
      </c>
      <c r="F188" s="35" t="s">
        <v>795</v>
      </c>
      <c r="G188" s="74" t="s">
        <v>336</v>
      </c>
      <c r="H188" s="45">
        <v>10</v>
      </c>
      <c r="I188" s="37">
        <v>13220</v>
      </c>
      <c r="J188" s="220">
        <f t="shared" si="9"/>
        <v>6.37</v>
      </c>
      <c r="K188" s="182"/>
      <c r="L188" s="182">
        <v>6.37</v>
      </c>
      <c r="M188" s="182"/>
      <c r="N188" s="182"/>
      <c r="O188" s="182"/>
      <c r="P188" s="106" t="s">
        <v>275</v>
      </c>
    </row>
    <row r="189" spans="1:17" x14ac:dyDescent="0.2">
      <c r="A189" s="34">
        <v>185</v>
      </c>
      <c r="B189" s="269" t="s">
        <v>350</v>
      </c>
      <c r="C189" s="69" t="s">
        <v>128</v>
      </c>
      <c r="D189" s="77">
        <v>51156</v>
      </c>
      <c r="E189" s="75">
        <v>631250178</v>
      </c>
      <c r="F189" s="35" t="s">
        <v>795</v>
      </c>
      <c r="G189" s="74" t="s">
        <v>336</v>
      </c>
      <c r="H189" s="45">
        <v>10</v>
      </c>
      <c r="I189" s="37">
        <v>13220</v>
      </c>
      <c r="J189" s="220">
        <f t="shared" si="9"/>
        <v>9.74</v>
      </c>
      <c r="K189" s="182"/>
      <c r="L189" s="182">
        <v>9.74</v>
      </c>
      <c r="M189" s="182"/>
      <c r="N189" s="182"/>
      <c r="O189" s="182"/>
      <c r="P189" s="106" t="s">
        <v>275</v>
      </c>
    </row>
    <row r="190" spans="1:17" x14ac:dyDescent="0.2">
      <c r="A190" s="34">
        <v>186</v>
      </c>
      <c r="B190" s="269" t="s">
        <v>391</v>
      </c>
      <c r="C190" s="69" t="s">
        <v>128</v>
      </c>
      <c r="D190" s="77">
        <v>51173</v>
      </c>
      <c r="E190" s="75">
        <v>631250176</v>
      </c>
      <c r="F190" s="35" t="s">
        <v>795</v>
      </c>
      <c r="G190" s="74" t="s">
        <v>336</v>
      </c>
      <c r="H190" s="45">
        <v>10</v>
      </c>
      <c r="I190" s="37">
        <v>13220</v>
      </c>
      <c r="J190" s="220">
        <f t="shared" si="9"/>
        <v>8.5299999999999994</v>
      </c>
      <c r="K190" s="182"/>
      <c r="L190" s="182">
        <v>8.5299999999999994</v>
      </c>
      <c r="M190" s="182"/>
      <c r="N190" s="182"/>
      <c r="O190" s="182"/>
      <c r="P190" s="106" t="s">
        <v>275</v>
      </c>
    </row>
    <row r="191" spans="1:17" x14ac:dyDescent="0.2">
      <c r="A191" s="34">
        <v>187</v>
      </c>
      <c r="B191" s="269" t="s">
        <v>343</v>
      </c>
      <c r="C191" s="69" t="s">
        <v>128</v>
      </c>
      <c r="D191" s="77">
        <v>51226</v>
      </c>
      <c r="E191" s="75">
        <v>631250166</v>
      </c>
      <c r="F191" s="35" t="s">
        <v>795</v>
      </c>
      <c r="G191" s="74" t="s">
        <v>336</v>
      </c>
      <c r="H191" s="45">
        <v>10</v>
      </c>
      <c r="I191" s="37">
        <v>13220</v>
      </c>
      <c r="J191" s="220">
        <f t="shared" ref="J191:J195" si="13">SUM(K191+L191+M191+N191+O191)</f>
        <v>9.74</v>
      </c>
      <c r="K191" s="182"/>
      <c r="L191" s="182">
        <v>9.74</v>
      </c>
      <c r="M191" s="182"/>
      <c r="N191" s="182"/>
      <c r="O191" s="182"/>
      <c r="P191" s="106" t="s">
        <v>275</v>
      </c>
    </row>
    <row r="192" spans="1:17" x14ac:dyDescent="0.2">
      <c r="A192" s="34">
        <v>188</v>
      </c>
      <c r="B192" s="269" t="s">
        <v>355</v>
      </c>
      <c r="C192" s="69" t="s">
        <v>128</v>
      </c>
      <c r="D192" s="77">
        <v>51239</v>
      </c>
      <c r="E192" s="75">
        <v>631250172</v>
      </c>
      <c r="F192" s="35" t="s">
        <v>795</v>
      </c>
      <c r="G192" s="74" t="s">
        <v>336</v>
      </c>
      <c r="H192" s="45">
        <v>10</v>
      </c>
      <c r="I192" s="37">
        <v>13220</v>
      </c>
      <c r="J192" s="220">
        <f t="shared" si="13"/>
        <v>16.16</v>
      </c>
      <c r="K192" s="182"/>
      <c r="L192" s="182">
        <v>16.16</v>
      </c>
      <c r="M192" s="182"/>
      <c r="N192" s="182"/>
      <c r="O192" s="182"/>
      <c r="P192" s="106" t="s">
        <v>275</v>
      </c>
    </row>
    <row r="193" spans="1:16" x14ac:dyDescent="0.2">
      <c r="A193" s="34">
        <v>189</v>
      </c>
      <c r="B193" s="266" t="s">
        <v>352</v>
      </c>
      <c r="C193" s="41" t="s">
        <v>128</v>
      </c>
      <c r="D193" s="73">
        <v>51245</v>
      </c>
      <c r="E193" s="75">
        <v>631250175</v>
      </c>
      <c r="F193" s="35" t="s">
        <v>795</v>
      </c>
      <c r="G193" s="74" t="s">
        <v>336</v>
      </c>
      <c r="H193" s="45">
        <v>10</v>
      </c>
      <c r="I193" s="37">
        <v>13220</v>
      </c>
      <c r="J193" s="220">
        <f t="shared" si="13"/>
        <v>12.69</v>
      </c>
      <c r="K193" s="182"/>
      <c r="L193" s="182">
        <v>12.69</v>
      </c>
      <c r="M193" s="185"/>
      <c r="N193" s="186"/>
      <c r="O193" s="183"/>
      <c r="P193" s="106" t="s">
        <v>275</v>
      </c>
    </row>
    <row r="194" spans="1:16" ht="12.75" customHeight="1" x14ac:dyDescent="0.2">
      <c r="A194" s="34">
        <v>190</v>
      </c>
      <c r="B194" s="266" t="s">
        <v>839</v>
      </c>
      <c r="C194" s="41" t="s">
        <v>735</v>
      </c>
      <c r="D194" s="73">
        <v>53479</v>
      </c>
      <c r="E194" s="75">
        <v>631250182</v>
      </c>
      <c r="F194" s="35" t="s">
        <v>819</v>
      </c>
      <c r="G194" s="74" t="s">
        <v>840</v>
      </c>
      <c r="H194" s="45">
        <v>10</v>
      </c>
      <c r="I194" s="37">
        <v>14310</v>
      </c>
      <c r="J194" s="220">
        <f t="shared" si="13"/>
        <v>204.13</v>
      </c>
      <c r="K194" s="182"/>
      <c r="L194" s="182"/>
      <c r="M194" s="185">
        <v>204.13</v>
      </c>
      <c r="N194" s="186"/>
      <c r="O194" s="183"/>
      <c r="P194" s="292" t="s">
        <v>272</v>
      </c>
    </row>
    <row r="195" spans="1:16" ht="12.75" customHeight="1" x14ac:dyDescent="0.2">
      <c r="A195" s="34">
        <v>191</v>
      </c>
      <c r="B195" s="266" t="s">
        <v>910</v>
      </c>
      <c r="C195" s="41" t="s">
        <v>795</v>
      </c>
      <c r="D195" s="73">
        <v>56903</v>
      </c>
      <c r="E195" s="75">
        <v>631250183</v>
      </c>
      <c r="F195" s="35" t="s">
        <v>892</v>
      </c>
      <c r="G195" s="74" t="s">
        <v>317</v>
      </c>
      <c r="H195" s="45">
        <v>10</v>
      </c>
      <c r="I195" s="37">
        <v>14050</v>
      </c>
      <c r="J195" s="220">
        <f t="shared" si="13"/>
        <v>490</v>
      </c>
      <c r="K195" s="182"/>
      <c r="L195" s="182"/>
      <c r="M195" s="185">
        <v>490</v>
      </c>
      <c r="N195" s="186"/>
      <c r="O195" s="183"/>
      <c r="P195" s="292" t="s">
        <v>320</v>
      </c>
    </row>
    <row r="196" spans="1:16" ht="12.75" customHeight="1" x14ac:dyDescent="0.2">
      <c r="A196" s="34">
        <v>192</v>
      </c>
      <c r="B196" s="266" t="s">
        <v>954</v>
      </c>
      <c r="C196" s="41" t="s">
        <v>795</v>
      </c>
      <c r="D196" s="73">
        <v>60713</v>
      </c>
      <c r="E196" s="75">
        <v>631250184</v>
      </c>
      <c r="F196" s="35" t="s">
        <v>914</v>
      </c>
      <c r="G196" s="74" t="s">
        <v>317</v>
      </c>
      <c r="H196" s="45">
        <v>10</v>
      </c>
      <c r="I196" s="37">
        <v>14050</v>
      </c>
      <c r="J196" s="220">
        <f t="shared" ref="J196" si="14">SUM(K196+L196+M196+N196+O196)</f>
        <v>1548.5</v>
      </c>
      <c r="K196" s="182"/>
      <c r="L196" s="182"/>
      <c r="M196" s="185">
        <v>1548.5</v>
      </c>
      <c r="N196" s="186"/>
      <c r="O196" s="183"/>
      <c r="P196" s="292" t="s">
        <v>320</v>
      </c>
    </row>
    <row r="197" spans="1:16" ht="12.75" customHeight="1" x14ac:dyDescent="0.2">
      <c r="A197" s="34">
        <v>193</v>
      </c>
      <c r="B197" s="269" t="s">
        <v>955</v>
      </c>
      <c r="C197" s="69" t="s">
        <v>795</v>
      </c>
      <c r="D197" s="77">
        <v>60733</v>
      </c>
      <c r="E197" s="75">
        <v>631250185</v>
      </c>
      <c r="F197" s="35" t="s">
        <v>914</v>
      </c>
      <c r="G197" s="74" t="s">
        <v>317</v>
      </c>
      <c r="H197" s="45">
        <v>10</v>
      </c>
      <c r="I197" s="37">
        <v>14050</v>
      </c>
      <c r="J197" s="220">
        <f t="shared" ref="J197:J202" si="15">SUM(K197+L197+M197+N197+O197)</f>
        <v>1757.9</v>
      </c>
      <c r="K197" s="182"/>
      <c r="L197" s="182"/>
      <c r="M197" s="182">
        <v>1757.9</v>
      </c>
      <c r="N197" s="182"/>
      <c r="O197" s="182"/>
      <c r="P197" s="292" t="s">
        <v>320</v>
      </c>
    </row>
    <row r="198" spans="1:16" ht="12.75" customHeight="1" x14ac:dyDescent="0.2">
      <c r="A198" s="34">
        <v>194</v>
      </c>
      <c r="B198" s="269" t="s">
        <v>956</v>
      </c>
      <c r="C198" s="69" t="s">
        <v>735</v>
      </c>
      <c r="D198" s="77">
        <v>60756</v>
      </c>
      <c r="E198" s="75">
        <v>631250247</v>
      </c>
      <c r="F198" s="35" t="s">
        <v>914</v>
      </c>
      <c r="G198" s="74" t="s">
        <v>840</v>
      </c>
      <c r="H198" s="45">
        <v>10</v>
      </c>
      <c r="I198" s="37">
        <v>14310</v>
      </c>
      <c r="J198" s="220">
        <f t="shared" si="15"/>
        <v>67.3</v>
      </c>
      <c r="K198" s="182"/>
      <c r="L198" s="182"/>
      <c r="M198" s="182">
        <v>67.3</v>
      </c>
      <c r="N198" s="182"/>
      <c r="O198" s="182"/>
      <c r="P198" s="106" t="s">
        <v>255</v>
      </c>
    </row>
    <row r="199" spans="1:16" ht="12.75" customHeight="1" x14ac:dyDescent="0.2">
      <c r="A199" s="34">
        <v>195</v>
      </c>
      <c r="B199" s="269" t="s">
        <v>957</v>
      </c>
      <c r="C199" s="69" t="s">
        <v>892</v>
      </c>
      <c r="D199" s="77">
        <v>60787</v>
      </c>
      <c r="E199" s="75">
        <v>631250249</v>
      </c>
      <c r="F199" s="35" t="s">
        <v>914</v>
      </c>
      <c r="G199" s="74" t="s">
        <v>843</v>
      </c>
      <c r="H199" s="45">
        <v>10</v>
      </c>
      <c r="I199" s="37">
        <v>13310</v>
      </c>
      <c r="J199" s="220">
        <f t="shared" si="15"/>
        <v>150</v>
      </c>
      <c r="K199" s="182"/>
      <c r="L199" s="182"/>
      <c r="M199" s="182">
        <v>150</v>
      </c>
      <c r="N199" s="182"/>
      <c r="O199" s="182"/>
      <c r="P199" s="106" t="s">
        <v>958</v>
      </c>
    </row>
    <row r="200" spans="1:16" ht="12.75" customHeight="1" x14ac:dyDescent="0.2">
      <c r="A200" s="34">
        <v>196</v>
      </c>
      <c r="B200" s="269" t="s">
        <v>142</v>
      </c>
      <c r="C200" s="69" t="s">
        <v>961</v>
      </c>
      <c r="D200" s="77">
        <v>60878</v>
      </c>
      <c r="E200" s="75">
        <v>631250186</v>
      </c>
      <c r="F200" s="406" t="s">
        <v>914</v>
      </c>
      <c r="G200" s="465" t="s">
        <v>144</v>
      </c>
      <c r="H200" s="45">
        <v>10</v>
      </c>
      <c r="I200" s="37">
        <v>13210</v>
      </c>
      <c r="J200" s="220">
        <f t="shared" si="15"/>
        <v>254.44</v>
      </c>
      <c r="K200" s="316"/>
      <c r="L200" s="182">
        <v>254.44</v>
      </c>
      <c r="M200" s="182"/>
      <c r="N200" s="186"/>
      <c r="O200" s="189"/>
      <c r="P200" s="292" t="s">
        <v>132</v>
      </c>
    </row>
    <row r="201" spans="1:16" x14ac:dyDescent="0.2">
      <c r="A201" s="34">
        <v>197</v>
      </c>
      <c r="B201" s="269" t="s">
        <v>175</v>
      </c>
      <c r="C201" s="69" t="s">
        <v>961</v>
      </c>
      <c r="D201" s="77">
        <v>60889</v>
      </c>
      <c r="E201" s="75">
        <v>631250187</v>
      </c>
      <c r="F201" s="406" t="s">
        <v>914</v>
      </c>
      <c r="G201" s="465" t="s">
        <v>144</v>
      </c>
      <c r="H201" s="45">
        <v>10</v>
      </c>
      <c r="I201" s="37">
        <v>13210</v>
      </c>
      <c r="J201" s="220">
        <f t="shared" si="15"/>
        <v>854.06</v>
      </c>
      <c r="K201" s="316"/>
      <c r="L201" s="182">
        <v>854.06</v>
      </c>
      <c r="M201" s="182"/>
      <c r="N201" s="186"/>
      <c r="O201" s="189"/>
      <c r="P201" s="292" t="s">
        <v>132</v>
      </c>
    </row>
    <row r="202" spans="1:16" x14ac:dyDescent="0.2">
      <c r="A202" s="34">
        <v>198</v>
      </c>
      <c r="B202" s="269" t="s">
        <v>334</v>
      </c>
      <c r="C202" s="69" t="s">
        <v>735</v>
      </c>
      <c r="D202" s="77">
        <v>60950</v>
      </c>
      <c r="E202" s="75">
        <v>631250189</v>
      </c>
      <c r="F202" s="406" t="s">
        <v>914</v>
      </c>
      <c r="G202" s="74" t="s">
        <v>336</v>
      </c>
      <c r="H202" s="45">
        <v>10</v>
      </c>
      <c r="I202" s="37">
        <v>13220</v>
      </c>
      <c r="J202" s="220">
        <f t="shared" si="15"/>
        <v>24.48</v>
      </c>
      <c r="K202" s="182"/>
      <c r="L202" s="182">
        <v>24.48</v>
      </c>
      <c r="M202" s="182"/>
      <c r="N202" s="182"/>
      <c r="O202" s="182"/>
      <c r="P202" s="106" t="s">
        <v>275</v>
      </c>
    </row>
    <row r="203" spans="1:16" x14ac:dyDescent="0.2">
      <c r="A203" s="34">
        <v>199</v>
      </c>
      <c r="B203" s="269" t="s">
        <v>337</v>
      </c>
      <c r="C203" s="69" t="s">
        <v>735</v>
      </c>
      <c r="D203" s="77">
        <v>60952</v>
      </c>
      <c r="E203" s="75">
        <v>631250188</v>
      </c>
      <c r="F203" s="406" t="s">
        <v>914</v>
      </c>
      <c r="G203" s="74" t="s">
        <v>336</v>
      </c>
      <c r="H203" s="45">
        <v>10</v>
      </c>
      <c r="I203" s="37">
        <v>13220</v>
      </c>
      <c r="J203" s="220">
        <f t="shared" ref="J203:J204" si="16">SUM(K203+L203+M203+N203+O203)</f>
        <v>23.64</v>
      </c>
      <c r="K203" s="182"/>
      <c r="L203" s="182">
        <v>23.64</v>
      </c>
      <c r="M203" s="182"/>
      <c r="N203" s="182"/>
      <c r="O203" s="182"/>
      <c r="P203" s="106" t="s">
        <v>275</v>
      </c>
    </row>
    <row r="204" spans="1:16" x14ac:dyDescent="0.2">
      <c r="A204" s="34">
        <v>200</v>
      </c>
      <c r="B204" s="269" t="s">
        <v>553</v>
      </c>
      <c r="C204" s="69" t="s">
        <v>524</v>
      </c>
      <c r="D204" s="77">
        <v>61951</v>
      </c>
      <c r="E204" s="75">
        <v>631250210</v>
      </c>
      <c r="F204" s="35" t="s">
        <v>1007</v>
      </c>
      <c r="G204" s="465" t="s">
        <v>144</v>
      </c>
      <c r="H204" s="45">
        <v>10</v>
      </c>
      <c r="I204" s="37">
        <v>13210</v>
      </c>
      <c r="J204" s="220">
        <f t="shared" si="16"/>
        <v>335.93</v>
      </c>
      <c r="K204" s="316"/>
      <c r="L204" s="182">
        <v>335.93</v>
      </c>
      <c r="M204" s="182"/>
      <c r="N204" s="186"/>
      <c r="O204" s="189"/>
      <c r="P204" s="292" t="s">
        <v>132</v>
      </c>
    </row>
    <row r="205" spans="1:16" x14ac:dyDescent="0.2">
      <c r="A205" s="34">
        <v>201</v>
      </c>
      <c r="B205" s="266" t="s">
        <v>561</v>
      </c>
      <c r="C205" s="41" t="s">
        <v>575</v>
      </c>
      <c r="D205" s="73">
        <v>61965</v>
      </c>
      <c r="E205" s="75">
        <v>631250205</v>
      </c>
      <c r="F205" s="35" t="s">
        <v>1007</v>
      </c>
      <c r="G205" s="465" t="s">
        <v>144</v>
      </c>
      <c r="H205" s="45">
        <v>10</v>
      </c>
      <c r="I205" s="37">
        <v>13210</v>
      </c>
      <c r="J205" s="220">
        <f t="shared" ref="J205:J289" si="17">SUM(K205+L205+M205+N205+O205)</f>
        <v>330.98</v>
      </c>
      <c r="K205" s="182"/>
      <c r="L205" s="182">
        <v>330.98</v>
      </c>
      <c r="M205" s="185"/>
      <c r="N205" s="186"/>
      <c r="O205" s="183"/>
      <c r="P205" s="292" t="s">
        <v>132</v>
      </c>
    </row>
    <row r="206" spans="1:16" x14ac:dyDescent="0.2">
      <c r="A206" s="34">
        <v>202</v>
      </c>
      <c r="B206" s="266" t="s">
        <v>557</v>
      </c>
      <c r="C206" s="41" t="s">
        <v>536</v>
      </c>
      <c r="D206" s="73">
        <v>61984</v>
      </c>
      <c r="E206" s="75">
        <v>631250202</v>
      </c>
      <c r="F206" s="35" t="s">
        <v>1007</v>
      </c>
      <c r="G206" s="465" t="s">
        <v>144</v>
      </c>
      <c r="H206" s="45">
        <v>10</v>
      </c>
      <c r="I206" s="37">
        <v>13210</v>
      </c>
      <c r="J206" s="220">
        <f t="shared" si="17"/>
        <v>270.41000000000003</v>
      </c>
      <c r="K206" s="182"/>
      <c r="L206" s="182">
        <v>270.41000000000003</v>
      </c>
      <c r="M206" s="185"/>
      <c r="N206" s="186"/>
      <c r="O206" s="183"/>
      <c r="P206" s="292" t="s">
        <v>132</v>
      </c>
    </row>
    <row r="207" spans="1:16" x14ac:dyDescent="0.2">
      <c r="A207" s="34">
        <v>203</v>
      </c>
      <c r="B207" s="266" t="s">
        <v>555</v>
      </c>
      <c r="C207" s="41" t="s">
        <v>603</v>
      </c>
      <c r="D207" s="73">
        <v>61999</v>
      </c>
      <c r="E207" s="75">
        <v>631250208</v>
      </c>
      <c r="F207" s="35" t="s">
        <v>1007</v>
      </c>
      <c r="G207" s="465" t="s">
        <v>144</v>
      </c>
      <c r="H207" s="45">
        <v>10</v>
      </c>
      <c r="I207" s="37">
        <v>13210</v>
      </c>
      <c r="J207" s="220">
        <f t="shared" si="17"/>
        <v>303.44</v>
      </c>
      <c r="K207" s="182"/>
      <c r="L207" s="182">
        <v>303.44</v>
      </c>
      <c r="M207" s="182"/>
      <c r="N207" s="182"/>
      <c r="O207" s="182"/>
      <c r="P207" s="292" t="s">
        <v>132</v>
      </c>
    </row>
    <row r="208" spans="1:16" x14ac:dyDescent="0.2">
      <c r="A208" s="34">
        <v>204</v>
      </c>
      <c r="B208" s="266" t="s">
        <v>563</v>
      </c>
      <c r="C208" s="41" t="s">
        <v>575</v>
      </c>
      <c r="D208" s="73">
        <v>62012</v>
      </c>
      <c r="E208" s="75">
        <v>631250204</v>
      </c>
      <c r="F208" s="35" t="s">
        <v>1007</v>
      </c>
      <c r="G208" s="465" t="s">
        <v>144</v>
      </c>
      <c r="H208" s="45">
        <v>10</v>
      </c>
      <c r="I208" s="37">
        <v>13210</v>
      </c>
      <c r="J208" s="220">
        <f t="shared" si="17"/>
        <v>214.59</v>
      </c>
      <c r="K208" s="182"/>
      <c r="L208" s="182">
        <v>214.59</v>
      </c>
      <c r="M208" s="182"/>
      <c r="N208" s="182"/>
      <c r="O208" s="182"/>
      <c r="P208" s="292" t="s">
        <v>132</v>
      </c>
    </row>
    <row r="209" spans="1:16" x14ac:dyDescent="0.2">
      <c r="A209" s="34">
        <v>205</v>
      </c>
      <c r="B209" s="266" t="s">
        <v>585</v>
      </c>
      <c r="C209" s="41" t="s">
        <v>457</v>
      </c>
      <c r="D209" s="73">
        <v>62036</v>
      </c>
      <c r="E209" s="75">
        <v>631250215</v>
      </c>
      <c r="F209" s="35" t="s">
        <v>1007</v>
      </c>
      <c r="G209" s="465" t="s">
        <v>144</v>
      </c>
      <c r="H209" s="45">
        <v>10</v>
      </c>
      <c r="I209" s="37">
        <v>13210</v>
      </c>
      <c r="J209" s="220">
        <f t="shared" si="17"/>
        <v>114.42</v>
      </c>
      <c r="K209" s="182"/>
      <c r="L209" s="182">
        <v>114.42</v>
      </c>
      <c r="M209" s="182"/>
      <c r="N209" s="182"/>
      <c r="O209" s="182"/>
      <c r="P209" s="292" t="s">
        <v>132</v>
      </c>
    </row>
    <row r="210" spans="1:16" x14ac:dyDescent="0.2">
      <c r="A210" s="34">
        <v>206</v>
      </c>
      <c r="B210" s="266" t="s">
        <v>559</v>
      </c>
      <c r="C210" s="41" t="s">
        <v>493</v>
      </c>
      <c r="D210" s="73">
        <v>62047</v>
      </c>
      <c r="E210" s="75">
        <v>631250214</v>
      </c>
      <c r="F210" s="35" t="s">
        <v>1007</v>
      </c>
      <c r="G210" s="465" t="s">
        <v>144</v>
      </c>
      <c r="H210" s="45">
        <v>10</v>
      </c>
      <c r="I210" s="37">
        <v>13210</v>
      </c>
      <c r="J210" s="220">
        <f t="shared" si="17"/>
        <v>82.24</v>
      </c>
      <c r="K210" s="182"/>
      <c r="L210" s="182">
        <v>82.24</v>
      </c>
      <c r="M210" s="182"/>
      <c r="N210" s="182"/>
      <c r="O210" s="182"/>
      <c r="P210" s="292" t="s">
        <v>132</v>
      </c>
    </row>
    <row r="211" spans="1:16" x14ac:dyDescent="0.2">
      <c r="A211" s="34">
        <v>207</v>
      </c>
      <c r="B211" s="266" t="s">
        <v>554</v>
      </c>
      <c r="C211" s="41" t="s">
        <v>603</v>
      </c>
      <c r="D211" s="73">
        <v>62069</v>
      </c>
      <c r="E211" s="75">
        <v>631250206</v>
      </c>
      <c r="F211" s="35" t="s">
        <v>1007</v>
      </c>
      <c r="G211" s="465" t="s">
        <v>144</v>
      </c>
      <c r="H211" s="45">
        <v>10</v>
      </c>
      <c r="I211" s="37">
        <v>13210</v>
      </c>
      <c r="J211" s="220">
        <f t="shared" si="17"/>
        <v>181.62</v>
      </c>
      <c r="K211" s="182"/>
      <c r="L211" s="182">
        <v>181.62</v>
      </c>
      <c r="M211" s="182"/>
      <c r="N211" s="182"/>
      <c r="O211" s="182"/>
      <c r="P211" s="292" t="s">
        <v>132</v>
      </c>
    </row>
    <row r="212" spans="1:16" x14ac:dyDescent="0.2">
      <c r="A212" s="34">
        <v>208</v>
      </c>
      <c r="B212" s="266" t="s">
        <v>486</v>
      </c>
      <c r="C212" s="41" t="s">
        <v>493</v>
      </c>
      <c r="D212" s="73">
        <v>62083</v>
      </c>
      <c r="E212" s="75">
        <v>631250220</v>
      </c>
      <c r="F212" s="35" t="s">
        <v>1007</v>
      </c>
      <c r="G212" s="465" t="s">
        <v>144</v>
      </c>
      <c r="H212" s="45">
        <v>10</v>
      </c>
      <c r="I212" s="37">
        <v>13210</v>
      </c>
      <c r="J212" s="220">
        <f t="shared" si="17"/>
        <v>117.71</v>
      </c>
      <c r="K212" s="182"/>
      <c r="L212" s="182">
        <v>117.71</v>
      </c>
      <c r="M212" s="182"/>
      <c r="N212" s="182"/>
      <c r="O212" s="182"/>
      <c r="P212" s="292" t="s">
        <v>132</v>
      </c>
    </row>
    <row r="213" spans="1:16" x14ac:dyDescent="0.2">
      <c r="A213" s="34">
        <v>209</v>
      </c>
      <c r="B213" s="266" t="s">
        <v>583</v>
      </c>
      <c r="C213" s="41" t="s">
        <v>493</v>
      </c>
      <c r="D213" s="73">
        <v>62118</v>
      </c>
      <c r="E213" s="75">
        <v>631250216</v>
      </c>
      <c r="F213" s="35" t="s">
        <v>1007</v>
      </c>
      <c r="G213" s="465" t="s">
        <v>144</v>
      </c>
      <c r="H213" s="45">
        <v>10</v>
      </c>
      <c r="I213" s="37">
        <v>13210</v>
      </c>
      <c r="J213" s="220">
        <f t="shared" si="17"/>
        <v>64.97</v>
      </c>
      <c r="K213" s="182"/>
      <c r="L213" s="182">
        <v>64.97</v>
      </c>
      <c r="M213" s="182"/>
      <c r="N213" s="182"/>
      <c r="O213" s="182"/>
      <c r="P213" s="292" t="s">
        <v>132</v>
      </c>
    </row>
    <row r="214" spans="1:16" x14ac:dyDescent="0.2">
      <c r="A214" s="34">
        <v>210</v>
      </c>
      <c r="B214" s="266" t="s">
        <v>490</v>
      </c>
      <c r="C214" s="41" t="s">
        <v>603</v>
      </c>
      <c r="D214" s="73">
        <v>62123</v>
      </c>
      <c r="E214" s="75">
        <v>631250199</v>
      </c>
      <c r="F214" s="35" t="s">
        <v>1007</v>
      </c>
      <c r="G214" s="465" t="s">
        <v>144</v>
      </c>
      <c r="H214" s="45">
        <v>10</v>
      </c>
      <c r="I214" s="37">
        <v>13210</v>
      </c>
      <c r="J214" s="220">
        <f t="shared" si="17"/>
        <v>45.63</v>
      </c>
      <c r="K214" s="182"/>
      <c r="L214" s="182">
        <v>45.63</v>
      </c>
      <c r="M214" s="182"/>
      <c r="N214" s="182"/>
      <c r="O214" s="182"/>
      <c r="P214" s="292" t="s">
        <v>132</v>
      </c>
    </row>
    <row r="215" spans="1:16" x14ac:dyDescent="0.2">
      <c r="A215" s="34">
        <v>211</v>
      </c>
      <c r="B215" s="266" t="s">
        <v>588</v>
      </c>
      <c r="C215" s="41" t="s">
        <v>524</v>
      </c>
      <c r="D215" s="73">
        <v>62147</v>
      </c>
      <c r="E215" s="75">
        <v>631250209</v>
      </c>
      <c r="F215" s="35" t="s">
        <v>1007</v>
      </c>
      <c r="G215" s="465" t="s">
        <v>144</v>
      </c>
      <c r="H215" s="45">
        <v>10</v>
      </c>
      <c r="I215" s="37">
        <v>13210</v>
      </c>
      <c r="J215" s="220">
        <f t="shared" si="17"/>
        <v>40.01</v>
      </c>
      <c r="K215" s="182"/>
      <c r="L215" s="182">
        <v>40.01</v>
      </c>
      <c r="M215" s="182"/>
      <c r="N215" s="182"/>
      <c r="O215" s="182"/>
      <c r="P215" s="292" t="s">
        <v>132</v>
      </c>
    </row>
    <row r="216" spans="1:16" x14ac:dyDescent="0.2">
      <c r="A216" s="34">
        <v>212</v>
      </c>
      <c r="B216" s="266" t="s">
        <v>589</v>
      </c>
      <c r="C216" s="41" t="s">
        <v>457</v>
      </c>
      <c r="D216" s="73">
        <v>62151</v>
      </c>
      <c r="E216" s="75">
        <v>631250203</v>
      </c>
      <c r="F216" s="35" t="s">
        <v>1007</v>
      </c>
      <c r="G216" s="465" t="s">
        <v>144</v>
      </c>
      <c r="H216" s="45">
        <v>10</v>
      </c>
      <c r="I216" s="37">
        <v>13210</v>
      </c>
      <c r="J216" s="220">
        <f t="shared" si="17"/>
        <v>22.52</v>
      </c>
      <c r="K216" s="182"/>
      <c r="L216" s="182">
        <v>22.52</v>
      </c>
      <c r="M216" s="182"/>
      <c r="N216" s="182"/>
      <c r="O216" s="182"/>
      <c r="P216" s="292" t="s">
        <v>132</v>
      </c>
    </row>
    <row r="217" spans="1:16" x14ac:dyDescent="0.2">
      <c r="A217" s="34">
        <v>213</v>
      </c>
      <c r="B217" s="266" t="s">
        <v>591</v>
      </c>
      <c r="C217" s="41" t="s">
        <v>603</v>
      </c>
      <c r="D217" s="73">
        <v>62168</v>
      </c>
      <c r="E217" s="75">
        <v>631250201</v>
      </c>
      <c r="F217" s="35" t="s">
        <v>1007</v>
      </c>
      <c r="G217" s="465" t="s">
        <v>144</v>
      </c>
      <c r="H217" s="45">
        <v>10</v>
      </c>
      <c r="I217" s="37">
        <v>13210</v>
      </c>
      <c r="J217" s="220">
        <f t="shared" si="17"/>
        <v>15.55</v>
      </c>
      <c r="K217" s="182"/>
      <c r="L217" s="182">
        <v>15.55</v>
      </c>
      <c r="M217" s="182"/>
      <c r="N217" s="182"/>
      <c r="O217" s="182"/>
      <c r="P217" s="292" t="s">
        <v>132</v>
      </c>
    </row>
    <row r="218" spans="1:16" x14ac:dyDescent="0.2">
      <c r="A218" s="34">
        <v>214</v>
      </c>
      <c r="B218" s="266" t="s">
        <v>593</v>
      </c>
      <c r="C218" s="41" t="s">
        <v>663</v>
      </c>
      <c r="D218" s="73">
        <v>62174</v>
      </c>
      <c r="E218" s="75">
        <v>631250200</v>
      </c>
      <c r="F218" s="35" t="s">
        <v>1007</v>
      </c>
      <c r="G218" s="465" t="s">
        <v>144</v>
      </c>
      <c r="H218" s="45">
        <v>10</v>
      </c>
      <c r="I218" s="37">
        <v>13210</v>
      </c>
      <c r="J218" s="220">
        <f t="shared" si="17"/>
        <v>3.6</v>
      </c>
      <c r="K218" s="182"/>
      <c r="L218" s="182">
        <v>3.6</v>
      </c>
      <c r="M218" s="182"/>
      <c r="N218" s="182"/>
      <c r="O218" s="182"/>
      <c r="P218" s="292" t="s">
        <v>132</v>
      </c>
    </row>
    <row r="219" spans="1:16" x14ac:dyDescent="0.2">
      <c r="A219" s="34">
        <v>215</v>
      </c>
      <c r="B219" s="266" t="s">
        <v>1013</v>
      </c>
      <c r="C219" s="41" t="s">
        <v>826</v>
      </c>
      <c r="D219" s="73">
        <v>62258</v>
      </c>
      <c r="E219" s="75">
        <v>631250246</v>
      </c>
      <c r="F219" s="35" t="s">
        <v>1007</v>
      </c>
      <c r="G219" s="74" t="s">
        <v>164</v>
      </c>
      <c r="H219" s="45">
        <v>10</v>
      </c>
      <c r="I219" s="37">
        <v>13250</v>
      </c>
      <c r="J219" s="220">
        <f t="shared" si="17"/>
        <v>16.59</v>
      </c>
      <c r="K219" s="182"/>
      <c r="L219" s="182">
        <v>16.59</v>
      </c>
      <c r="M219" s="182"/>
      <c r="N219" s="182"/>
      <c r="O219" s="182"/>
      <c r="P219" s="292" t="s">
        <v>280</v>
      </c>
    </row>
    <row r="220" spans="1:16" x14ac:dyDescent="0.2">
      <c r="A220" s="34">
        <v>216</v>
      </c>
      <c r="B220" s="266" t="s">
        <v>1014</v>
      </c>
      <c r="C220" s="41" t="s">
        <v>826</v>
      </c>
      <c r="D220" s="73">
        <v>62276</v>
      </c>
      <c r="E220" s="75">
        <v>631250242</v>
      </c>
      <c r="F220" s="35" t="s">
        <v>1007</v>
      </c>
      <c r="G220" s="74" t="s">
        <v>164</v>
      </c>
      <c r="H220" s="45">
        <v>10</v>
      </c>
      <c r="I220" s="37">
        <v>13250</v>
      </c>
      <c r="J220" s="220">
        <f t="shared" si="17"/>
        <v>19.79</v>
      </c>
      <c r="K220" s="182"/>
      <c r="L220" s="182">
        <v>19.79</v>
      </c>
      <c r="M220" s="182"/>
      <c r="N220" s="182"/>
      <c r="O220" s="182"/>
      <c r="P220" s="292" t="s">
        <v>280</v>
      </c>
    </row>
    <row r="221" spans="1:16" x14ac:dyDescent="0.2">
      <c r="A221" s="34">
        <v>217</v>
      </c>
      <c r="B221" s="266" t="s">
        <v>1015</v>
      </c>
      <c r="C221" s="369" t="s">
        <v>826</v>
      </c>
      <c r="D221" s="73">
        <v>62352</v>
      </c>
      <c r="E221" s="75">
        <v>631250240</v>
      </c>
      <c r="F221" s="35" t="s">
        <v>1007</v>
      </c>
      <c r="G221" s="74" t="s">
        <v>164</v>
      </c>
      <c r="H221" s="45">
        <v>10</v>
      </c>
      <c r="I221" s="37">
        <v>13250</v>
      </c>
      <c r="J221" s="220">
        <f t="shared" si="17"/>
        <v>14.99</v>
      </c>
      <c r="K221" s="182"/>
      <c r="L221" s="182">
        <v>14.99</v>
      </c>
      <c r="M221" s="182"/>
      <c r="N221" s="182"/>
      <c r="O221" s="182"/>
      <c r="P221" s="292" t="s">
        <v>280</v>
      </c>
    </row>
    <row r="222" spans="1:16" x14ac:dyDescent="0.2">
      <c r="A222" s="34">
        <v>218</v>
      </c>
      <c r="B222" s="266" t="s">
        <v>1016</v>
      </c>
      <c r="C222" s="41" t="s">
        <v>826</v>
      </c>
      <c r="D222" s="73">
        <v>62410</v>
      </c>
      <c r="E222" s="75">
        <v>631250238</v>
      </c>
      <c r="F222" s="35" t="s">
        <v>1007</v>
      </c>
      <c r="G222" s="74" t="s">
        <v>164</v>
      </c>
      <c r="H222" s="45">
        <v>10</v>
      </c>
      <c r="I222" s="37">
        <v>13250</v>
      </c>
      <c r="J222" s="220">
        <f t="shared" si="17"/>
        <v>19.510000000000002</v>
      </c>
      <c r="K222" s="182"/>
      <c r="L222" s="182">
        <v>19.510000000000002</v>
      </c>
      <c r="M222" s="182"/>
      <c r="N222" s="182"/>
      <c r="O222" s="182"/>
      <c r="P222" s="292" t="s">
        <v>280</v>
      </c>
    </row>
    <row r="223" spans="1:16" x14ac:dyDescent="0.2">
      <c r="A223" s="34">
        <v>219</v>
      </c>
      <c r="B223" s="266" t="s">
        <v>1017</v>
      </c>
      <c r="C223" s="41" t="s">
        <v>826</v>
      </c>
      <c r="D223" s="73">
        <v>62420</v>
      </c>
      <c r="E223" s="75">
        <v>631250239</v>
      </c>
      <c r="F223" s="35" t="s">
        <v>1007</v>
      </c>
      <c r="G223" s="74" t="s">
        <v>164</v>
      </c>
      <c r="H223" s="45">
        <v>10</v>
      </c>
      <c r="I223" s="37">
        <v>13250</v>
      </c>
      <c r="J223" s="220">
        <f t="shared" si="17"/>
        <v>12.99</v>
      </c>
      <c r="K223" s="182"/>
      <c r="L223" s="182">
        <v>12.99</v>
      </c>
      <c r="M223" s="182"/>
      <c r="N223" s="182"/>
      <c r="O223" s="182"/>
      <c r="P223" s="292" t="s">
        <v>280</v>
      </c>
    </row>
    <row r="224" spans="1:16" x14ac:dyDescent="0.2">
      <c r="A224" s="34">
        <v>220</v>
      </c>
      <c r="B224" s="266" t="s">
        <v>1018</v>
      </c>
      <c r="C224" s="41" t="s">
        <v>826</v>
      </c>
      <c r="D224" s="73">
        <v>63424</v>
      </c>
      <c r="E224" s="75">
        <v>631250237</v>
      </c>
      <c r="F224" s="35" t="s">
        <v>1007</v>
      </c>
      <c r="G224" s="74" t="s">
        <v>164</v>
      </c>
      <c r="H224" s="45">
        <v>10</v>
      </c>
      <c r="I224" s="37">
        <v>13250</v>
      </c>
      <c r="J224" s="220">
        <f t="shared" si="17"/>
        <v>15.99</v>
      </c>
      <c r="K224" s="182"/>
      <c r="L224" s="182">
        <v>15.99</v>
      </c>
      <c r="M224" s="182"/>
      <c r="N224" s="182"/>
      <c r="O224" s="182"/>
      <c r="P224" s="292" t="s">
        <v>280</v>
      </c>
    </row>
    <row r="225" spans="1:16" x14ac:dyDescent="0.2">
      <c r="A225" s="34">
        <v>221</v>
      </c>
      <c r="B225" s="266" t="s">
        <v>1117</v>
      </c>
      <c r="C225" s="41" t="s">
        <v>842</v>
      </c>
      <c r="D225" s="73">
        <v>63529</v>
      </c>
      <c r="E225" s="75">
        <v>631250192</v>
      </c>
      <c r="F225" s="35" t="s">
        <v>1118</v>
      </c>
      <c r="G225" s="74" t="s">
        <v>357</v>
      </c>
      <c r="H225" s="45">
        <v>10</v>
      </c>
      <c r="I225" s="37">
        <v>13610</v>
      </c>
      <c r="J225" s="220">
        <f t="shared" si="17"/>
        <v>64.75</v>
      </c>
      <c r="K225" s="182"/>
      <c r="L225" s="182"/>
      <c r="M225" s="182">
        <v>64.75</v>
      </c>
      <c r="N225" s="182"/>
      <c r="O225" s="182"/>
      <c r="P225" s="292" t="s">
        <v>1119</v>
      </c>
    </row>
    <row r="226" spans="1:16" x14ac:dyDescent="0.2">
      <c r="A226" s="34">
        <v>222</v>
      </c>
      <c r="B226" s="266" t="s">
        <v>1121</v>
      </c>
      <c r="C226" s="41" t="s">
        <v>842</v>
      </c>
      <c r="D226" s="73">
        <v>63548</v>
      </c>
      <c r="E226" s="75">
        <v>631250193</v>
      </c>
      <c r="F226" s="35" t="s">
        <v>1118</v>
      </c>
      <c r="G226" s="74" t="s">
        <v>357</v>
      </c>
      <c r="H226" s="45">
        <v>10</v>
      </c>
      <c r="I226" s="37">
        <v>13610</v>
      </c>
      <c r="J226" s="220">
        <f t="shared" si="17"/>
        <v>233.1</v>
      </c>
      <c r="K226" s="182"/>
      <c r="L226" s="182"/>
      <c r="M226" s="182">
        <v>233.1</v>
      </c>
      <c r="N226" s="182"/>
      <c r="O226" s="182"/>
      <c r="P226" s="292" t="s">
        <v>1119</v>
      </c>
    </row>
    <row r="227" spans="1:16" x14ac:dyDescent="0.2">
      <c r="A227" s="34">
        <v>223</v>
      </c>
      <c r="B227" s="266" t="s">
        <v>1120</v>
      </c>
      <c r="C227" s="41" t="s">
        <v>842</v>
      </c>
      <c r="D227" s="73">
        <v>63551</v>
      </c>
      <c r="E227" s="75">
        <v>631250191</v>
      </c>
      <c r="F227" s="35" t="s">
        <v>1118</v>
      </c>
      <c r="G227" s="74" t="s">
        <v>357</v>
      </c>
      <c r="H227" s="45">
        <v>10</v>
      </c>
      <c r="I227" s="37">
        <v>13610</v>
      </c>
      <c r="J227" s="220">
        <f t="shared" si="17"/>
        <v>194.25</v>
      </c>
      <c r="K227" s="182"/>
      <c r="L227" s="182"/>
      <c r="M227" s="182">
        <v>194.25</v>
      </c>
      <c r="N227" s="182"/>
      <c r="O227" s="182"/>
      <c r="P227" s="292" t="s">
        <v>1119</v>
      </c>
    </row>
    <row r="228" spans="1:16" x14ac:dyDescent="0.2">
      <c r="A228" s="34">
        <v>224</v>
      </c>
      <c r="B228" s="266" t="s">
        <v>1122</v>
      </c>
      <c r="C228" s="41" t="s">
        <v>842</v>
      </c>
      <c r="D228" s="73">
        <v>63556</v>
      </c>
      <c r="E228" s="75">
        <v>631250190</v>
      </c>
      <c r="F228" s="35" t="s">
        <v>1118</v>
      </c>
      <c r="G228" s="74" t="s">
        <v>357</v>
      </c>
      <c r="H228" s="45">
        <v>10</v>
      </c>
      <c r="I228" s="37">
        <v>13610</v>
      </c>
      <c r="J228" s="220">
        <f t="shared" si="17"/>
        <v>259</v>
      </c>
      <c r="K228" s="182"/>
      <c r="L228" s="182"/>
      <c r="M228" s="182">
        <v>259</v>
      </c>
      <c r="N228" s="182"/>
      <c r="O228" s="182"/>
      <c r="P228" s="292" t="s">
        <v>1119</v>
      </c>
    </row>
    <row r="229" spans="1:16" x14ac:dyDescent="0.2">
      <c r="A229" s="34">
        <v>225</v>
      </c>
      <c r="B229" s="266" t="s">
        <v>1141</v>
      </c>
      <c r="C229" s="41" t="s">
        <v>735</v>
      </c>
      <c r="D229" s="73">
        <v>63804</v>
      </c>
      <c r="E229" s="75">
        <v>631250262</v>
      </c>
      <c r="F229" s="35" t="s">
        <v>1118</v>
      </c>
      <c r="G229" s="74" t="s">
        <v>158</v>
      </c>
      <c r="H229" s="45">
        <v>10</v>
      </c>
      <c r="I229" s="37">
        <v>13230</v>
      </c>
      <c r="J229" s="220">
        <f t="shared" si="17"/>
        <v>29.04</v>
      </c>
      <c r="K229" s="182"/>
      <c r="L229" s="182">
        <v>29.04</v>
      </c>
      <c r="M229" s="182"/>
      <c r="N229" s="182"/>
      <c r="O229" s="182"/>
      <c r="P229" s="292" t="s">
        <v>382</v>
      </c>
    </row>
    <row r="230" spans="1:16" x14ac:dyDescent="0.2">
      <c r="A230" s="34">
        <v>226</v>
      </c>
      <c r="B230" s="266" t="s">
        <v>353</v>
      </c>
      <c r="C230" s="41" t="s">
        <v>735</v>
      </c>
      <c r="D230" s="73">
        <v>65879</v>
      </c>
      <c r="E230" s="75">
        <v>631250232</v>
      </c>
      <c r="F230" s="35" t="s">
        <v>1146</v>
      </c>
      <c r="G230" s="74" t="s">
        <v>336</v>
      </c>
      <c r="H230" s="45">
        <v>10</v>
      </c>
      <c r="I230" s="37">
        <v>13220</v>
      </c>
      <c r="J230" s="220">
        <f t="shared" si="17"/>
        <v>2.16</v>
      </c>
      <c r="K230" s="182"/>
      <c r="L230" s="182">
        <v>2.16</v>
      </c>
      <c r="M230" s="182"/>
      <c r="N230" s="182"/>
      <c r="O230" s="182"/>
      <c r="P230" s="106" t="s">
        <v>275</v>
      </c>
    </row>
    <row r="231" spans="1:16" x14ac:dyDescent="0.2">
      <c r="A231" s="34">
        <v>227</v>
      </c>
      <c r="B231" s="266" t="s">
        <v>352</v>
      </c>
      <c r="C231" s="41" t="s">
        <v>735</v>
      </c>
      <c r="D231" s="73">
        <v>66378</v>
      </c>
      <c r="E231" s="75">
        <v>631250233</v>
      </c>
      <c r="F231" s="35" t="s">
        <v>1146</v>
      </c>
      <c r="G231" s="74" t="s">
        <v>336</v>
      </c>
      <c r="H231" s="45">
        <v>10</v>
      </c>
      <c r="I231" s="37">
        <v>13220</v>
      </c>
      <c r="J231" s="220">
        <f t="shared" si="17"/>
        <v>12.69</v>
      </c>
      <c r="K231" s="182"/>
      <c r="L231" s="182">
        <v>12.69</v>
      </c>
      <c r="M231" s="182"/>
      <c r="N231" s="182"/>
      <c r="O231" s="182"/>
      <c r="P231" s="106" t="s">
        <v>275</v>
      </c>
    </row>
    <row r="232" spans="1:16" x14ac:dyDescent="0.2">
      <c r="A232" s="34">
        <v>228</v>
      </c>
      <c r="B232" s="266" t="s">
        <v>354</v>
      </c>
      <c r="C232" s="41" t="s">
        <v>735</v>
      </c>
      <c r="D232" s="73">
        <v>66932</v>
      </c>
      <c r="E232" s="75">
        <v>631250231</v>
      </c>
      <c r="F232" s="35" t="s">
        <v>1146</v>
      </c>
      <c r="G232" s="74" t="s">
        <v>336</v>
      </c>
      <c r="H232" s="45">
        <v>10</v>
      </c>
      <c r="I232" s="37">
        <v>13220</v>
      </c>
      <c r="J232" s="220">
        <f t="shared" si="17"/>
        <v>45.54</v>
      </c>
      <c r="K232" s="182"/>
      <c r="L232" s="182">
        <v>45.54</v>
      </c>
      <c r="M232" s="182"/>
      <c r="N232" s="182"/>
      <c r="O232" s="182"/>
      <c r="P232" s="106" t="s">
        <v>275</v>
      </c>
    </row>
    <row r="233" spans="1:16" x14ac:dyDescent="0.2">
      <c r="A233" s="34">
        <v>229</v>
      </c>
      <c r="B233" s="266" t="s">
        <v>355</v>
      </c>
      <c r="C233" s="369">
        <v>45716</v>
      </c>
      <c r="D233" s="73">
        <v>67060</v>
      </c>
      <c r="E233" s="75">
        <v>631250230</v>
      </c>
      <c r="F233" s="35" t="s">
        <v>1146</v>
      </c>
      <c r="G233" s="74" t="s">
        <v>336</v>
      </c>
      <c r="H233" s="45">
        <v>10</v>
      </c>
      <c r="I233" s="37">
        <v>13220</v>
      </c>
      <c r="J233" s="220">
        <f t="shared" si="17"/>
        <v>17.71</v>
      </c>
      <c r="K233" s="182"/>
      <c r="L233" s="182">
        <v>17.71</v>
      </c>
      <c r="M233" s="182"/>
      <c r="N233" s="182"/>
      <c r="O233" s="182"/>
      <c r="P233" s="106" t="s">
        <v>275</v>
      </c>
    </row>
    <row r="234" spans="1:16" x14ac:dyDescent="0.2">
      <c r="A234" s="34">
        <v>230</v>
      </c>
      <c r="B234" s="266" t="s">
        <v>348</v>
      </c>
      <c r="C234" s="41" t="s">
        <v>735</v>
      </c>
      <c r="D234" s="73">
        <v>67180</v>
      </c>
      <c r="E234" s="75">
        <v>631250229</v>
      </c>
      <c r="F234" s="35" t="s">
        <v>1146</v>
      </c>
      <c r="G234" s="74" t="s">
        <v>336</v>
      </c>
      <c r="H234" s="45">
        <v>10</v>
      </c>
      <c r="I234" s="37">
        <v>13220</v>
      </c>
      <c r="J234" s="220">
        <f t="shared" si="17"/>
        <v>21.6</v>
      </c>
      <c r="K234" s="182"/>
      <c r="L234" s="182">
        <v>21.6</v>
      </c>
      <c r="M234" s="182"/>
      <c r="N234" s="182"/>
      <c r="O234" s="182"/>
      <c r="P234" s="106" t="s">
        <v>275</v>
      </c>
    </row>
    <row r="235" spans="1:16" x14ac:dyDescent="0.2">
      <c r="A235" s="34">
        <v>231</v>
      </c>
      <c r="B235" s="266" t="s">
        <v>347</v>
      </c>
      <c r="C235" s="41" t="s">
        <v>735</v>
      </c>
      <c r="D235" s="73">
        <v>67750</v>
      </c>
      <c r="E235" s="75">
        <v>631250228</v>
      </c>
      <c r="F235" s="35" t="s">
        <v>1146</v>
      </c>
      <c r="G235" s="74" t="s">
        <v>336</v>
      </c>
      <c r="H235" s="45">
        <v>10</v>
      </c>
      <c r="I235" s="37">
        <v>13220</v>
      </c>
      <c r="J235" s="220">
        <f t="shared" si="17"/>
        <v>19.010000000000002</v>
      </c>
      <c r="K235" s="182"/>
      <c r="L235" s="182">
        <v>19.010000000000002</v>
      </c>
      <c r="M235" s="182"/>
      <c r="N235" s="182"/>
      <c r="O235" s="182"/>
      <c r="P235" s="106" t="s">
        <v>275</v>
      </c>
    </row>
    <row r="236" spans="1:16" x14ac:dyDescent="0.2">
      <c r="A236" s="34">
        <v>232</v>
      </c>
      <c r="B236" s="266" t="s">
        <v>346</v>
      </c>
      <c r="C236" s="41" t="s">
        <v>735</v>
      </c>
      <c r="D236" s="73">
        <v>67754</v>
      </c>
      <c r="E236" s="75">
        <v>631250227</v>
      </c>
      <c r="F236" s="35" t="s">
        <v>1146</v>
      </c>
      <c r="G236" s="74" t="s">
        <v>336</v>
      </c>
      <c r="H236" s="45">
        <v>10</v>
      </c>
      <c r="I236" s="37">
        <v>13220</v>
      </c>
      <c r="J236" s="220">
        <f t="shared" si="17"/>
        <v>14.8</v>
      </c>
      <c r="K236" s="182"/>
      <c r="L236" s="182">
        <v>14.8</v>
      </c>
      <c r="M236" s="182"/>
      <c r="N236" s="182"/>
      <c r="O236" s="182"/>
      <c r="P236" s="106" t="s">
        <v>275</v>
      </c>
    </row>
    <row r="237" spans="1:16" x14ac:dyDescent="0.2">
      <c r="A237" s="34">
        <v>233</v>
      </c>
      <c r="B237" s="266" t="s">
        <v>345</v>
      </c>
      <c r="C237" s="41" t="s">
        <v>735</v>
      </c>
      <c r="D237" s="73">
        <v>67760</v>
      </c>
      <c r="E237" s="75">
        <v>631250226</v>
      </c>
      <c r="F237" s="35" t="s">
        <v>1146</v>
      </c>
      <c r="G237" s="74" t="s">
        <v>336</v>
      </c>
      <c r="H237" s="45">
        <v>10</v>
      </c>
      <c r="I237" s="37">
        <v>13220</v>
      </c>
      <c r="J237" s="220">
        <f t="shared" si="17"/>
        <v>8.9</v>
      </c>
      <c r="K237" s="182"/>
      <c r="L237" s="182">
        <v>8.9</v>
      </c>
      <c r="M237" s="182"/>
      <c r="N237" s="182"/>
      <c r="O237" s="182"/>
      <c r="P237" s="106" t="s">
        <v>275</v>
      </c>
    </row>
    <row r="238" spans="1:16" x14ac:dyDescent="0.2">
      <c r="A238" s="34">
        <v>234</v>
      </c>
      <c r="B238" s="266" t="s">
        <v>344</v>
      </c>
      <c r="C238" s="41" t="s">
        <v>735</v>
      </c>
      <c r="D238" s="73">
        <v>68172</v>
      </c>
      <c r="E238" s="75">
        <v>631250225</v>
      </c>
      <c r="F238" s="35" t="s">
        <v>1146</v>
      </c>
      <c r="G238" s="74" t="s">
        <v>336</v>
      </c>
      <c r="H238" s="45">
        <v>10</v>
      </c>
      <c r="I238" s="37">
        <v>13220</v>
      </c>
      <c r="J238" s="220">
        <f t="shared" si="17"/>
        <v>25.33</v>
      </c>
      <c r="K238" s="182"/>
      <c r="L238" s="182">
        <v>25.33</v>
      </c>
      <c r="M238" s="182"/>
      <c r="N238" s="182"/>
      <c r="O238" s="182"/>
      <c r="P238" s="106" t="s">
        <v>275</v>
      </c>
    </row>
    <row r="239" spans="1:16" x14ac:dyDescent="0.2">
      <c r="A239" s="34">
        <v>235</v>
      </c>
      <c r="B239" s="266" t="s">
        <v>343</v>
      </c>
      <c r="C239" s="41" t="s">
        <v>735</v>
      </c>
      <c r="D239" s="73">
        <v>68214</v>
      </c>
      <c r="E239" s="75">
        <v>631250224</v>
      </c>
      <c r="F239" s="35" t="s">
        <v>1146</v>
      </c>
      <c r="G239" s="74" t="s">
        <v>336</v>
      </c>
      <c r="H239" s="45">
        <v>10</v>
      </c>
      <c r="I239" s="37">
        <v>13220</v>
      </c>
      <c r="J239" s="220">
        <f t="shared" si="17"/>
        <v>13.11</v>
      </c>
      <c r="K239" s="182"/>
      <c r="L239" s="182">
        <v>13.11</v>
      </c>
      <c r="M239" s="182"/>
      <c r="N239" s="182"/>
      <c r="O239" s="182"/>
      <c r="P239" s="106" t="s">
        <v>275</v>
      </c>
    </row>
    <row r="240" spans="1:16" x14ac:dyDescent="0.2">
      <c r="A240" s="34">
        <v>236</v>
      </c>
      <c r="B240" s="266" t="s">
        <v>342</v>
      </c>
      <c r="C240" s="41" t="s">
        <v>735</v>
      </c>
      <c r="D240" s="73">
        <v>68225</v>
      </c>
      <c r="E240" s="75">
        <v>631250224</v>
      </c>
      <c r="F240" s="35" t="s">
        <v>1146</v>
      </c>
      <c r="G240" s="74" t="s">
        <v>336</v>
      </c>
      <c r="H240" s="45">
        <v>10</v>
      </c>
      <c r="I240" s="37">
        <v>13220</v>
      </c>
      <c r="J240" s="220">
        <f t="shared" si="17"/>
        <v>15.64</v>
      </c>
      <c r="K240" s="182"/>
      <c r="L240" s="182">
        <v>15.64</v>
      </c>
      <c r="M240" s="182"/>
      <c r="N240" s="182"/>
      <c r="O240" s="182"/>
      <c r="P240" s="106" t="s">
        <v>275</v>
      </c>
    </row>
    <row r="241" spans="1:16" x14ac:dyDescent="0.2">
      <c r="A241" s="34">
        <v>237</v>
      </c>
      <c r="B241" s="266" t="s">
        <v>351</v>
      </c>
      <c r="C241" s="41" t="s">
        <v>735</v>
      </c>
      <c r="D241" s="73">
        <v>68237</v>
      </c>
      <c r="E241" s="75">
        <v>631250223</v>
      </c>
      <c r="F241" s="35" t="s">
        <v>1146</v>
      </c>
      <c r="G241" s="74" t="s">
        <v>336</v>
      </c>
      <c r="H241" s="45">
        <v>10</v>
      </c>
      <c r="I241" s="37">
        <v>13220</v>
      </c>
      <c r="J241" s="220">
        <f t="shared" si="17"/>
        <v>10.58</v>
      </c>
      <c r="K241" s="182"/>
      <c r="L241" s="182">
        <v>10.58</v>
      </c>
      <c r="M241" s="182"/>
      <c r="N241" s="182"/>
      <c r="O241" s="182"/>
      <c r="P241" s="106" t="s">
        <v>275</v>
      </c>
    </row>
    <row r="242" spans="1:16" x14ac:dyDescent="0.2">
      <c r="A242" s="34">
        <v>238</v>
      </c>
      <c r="B242" s="266" t="s">
        <v>340</v>
      </c>
      <c r="C242" s="41" t="s">
        <v>735</v>
      </c>
      <c r="D242" s="73">
        <v>68247</v>
      </c>
      <c r="E242" s="75">
        <v>631250222</v>
      </c>
      <c r="F242" s="35" t="s">
        <v>1146</v>
      </c>
      <c r="G242" s="74" t="s">
        <v>336</v>
      </c>
      <c r="H242" s="45">
        <v>10</v>
      </c>
      <c r="I242" s="37">
        <v>13220</v>
      </c>
      <c r="J242" s="220">
        <f t="shared" si="17"/>
        <v>14.8</v>
      </c>
      <c r="K242" s="182"/>
      <c r="L242" s="182">
        <v>14.8</v>
      </c>
      <c r="M242" s="182"/>
      <c r="N242" s="182"/>
      <c r="O242" s="182"/>
      <c r="P242" s="106" t="s">
        <v>275</v>
      </c>
    </row>
    <row r="243" spans="1:16" x14ac:dyDescent="0.2">
      <c r="A243" s="34">
        <v>239</v>
      </c>
      <c r="B243" s="446" t="s">
        <v>1156</v>
      </c>
      <c r="C243" s="265" t="s">
        <v>1157</v>
      </c>
      <c r="D243" s="78">
        <v>70024</v>
      </c>
      <c r="E243" s="73">
        <v>631250268</v>
      </c>
      <c r="F243" s="406" t="s">
        <v>1152</v>
      </c>
      <c r="G243" s="465" t="s">
        <v>144</v>
      </c>
      <c r="H243" s="45">
        <v>10</v>
      </c>
      <c r="I243" s="37">
        <v>13210</v>
      </c>
      <c r="J243" s="220">
        <f t="shared" si="17"/>
        <v>1000</v>
      </c>
      <c r="K243" s="316"/>
      <c r="L243" s="182">
        <v>1000</v>
      </c>
      <c r="M243" s="182"/>
      <c r="N243" s="186"/>
      <c r="O243" s="189"/>
      <c r="P243" s="292" t="s">
        <v>132</v>
      </c>
    </row>
    <row r="244" spans="1:16" x14ac:dyDescent="0.2">
      <c r="A244" s="34">
        <v>240</v>
      </c>
      <c r="B244" s="446" t="s">
        <v>1233</v>
      </c>
      <c r="C244" s="265" t="s">
        <v>457</v>
      </c>
      <c r="D244" s="78">
        <v>72324</v>
      </c>
      <c r="E244" s="75">
        <v>631250197</v>
      </c>
      <c r="F244" s="406" t="s">
        <v>1213</v>
      </c>
      <c r="G244" s="465" t="s">
        <v>144</v>
      </c>
      <c r="H244" s="45">
        <v>10</v>
      </c>
      <c r="I244" s="37">
        <v>13210</v>
      </c>
      <c r="J244" s="220">
        <f t="shared" ref="J244:J272" si="18">SUM(K244+L244+M244+N244+O244)</f>
        <v>344.27</v>
      </c>
      <c r="K244" s="182"/>
      <c r="L244" s="182">
        <v>344.27</v>
      </c>
      <c r="M244" s="182"/>
      <c r="N244" s="182"/>
      <c r="O244" s="182"/>
      <c r="P244" s="292" t="s">
        <v>132</v>
      </c>
    </row>
    <row r="245" spans="1:16" x14ac:dyDescent="0.2">
      <c r="A245" s="34">
        <v>241</v>
      </c>
      <c r="B245" s="446" t="s">
        <v>586</v>
      </c>
      <c r="C245" s="265" t="s">
        <v>735</v>
      </c>
      <c r="D245" s="78">
        <v>72333</v>
      </c>
      <c r="E245" s="75">
        <v>631250217</v>
      </c>
      <c r="F245" s="406" t="s">
        <v>1213</v>
      </c>
      <c r="G245" s="465" t="s">
        <v>144</v>
      </c>
      <c r="H245" s="45">
        <v>10</v>
      </c>
      <c r="I245" s="37">
        <v>13210</v>
      </c>
      <c r="J245" s="220">
        <f t="shared" si="18"/>
        <v>50.9</v>
      </c>
      <c r="K245" s="316"/>
      <c r="L245" s="182">
        <v>50.9</v>
      </c>
      <c r="M245" s="182"/>
      <c r="N245" s="186"/>
      <c r="O245" s="189"/>
      <c r="P245" s="292" t="s">
        <v>132</v>
      </c>
    </row>
    <row r="246" spans="1:16" x14ac:dyDescent="0.2">
      <c r="A246" s="34">
        <v>242</v>
      </c>
      <c r="B246" s="446" t="s">
        <v>485</v>
      </c>
      <c r="C246" s="265" t="s">
        <v>603</v>
      </c>
      <c r="D246" s="78">
        <v>72342</v>
      </c>
      <c r="E246" s="75">
        <v>631250198</v>
      </c>
      <c r="F246" s="406" t="s">
        <v>1213</v>
      </c>
      <c r="G246" s="465" t="s">
        <v>144</v>
      </c>
      <c r="H246" s="45">
        <v>10</v>
      </c>
      <c r="I246" s="37">
        <v>13210</v>
      </c>
      <c r="J246" s="220">
        <f t="shared" si="18"/>
        <v>211.92</v>
      </c>
      <c r="K246" s="316"/>
      <c r="L246" s="182">
        <v>211.92</v>
      </c>
      <c r="M246" s="182"/>
      <c r="N246" s="186"/>
      <c r="O246" s="189"/>
      <c r="P246" s="292" t="s">
        <v>132</v>
      </c>
    </row>
    <row r="247" spans="1:16" x14ac:dyDescent="0.2">
      <c r="A247" s="34">
        <v>243</v>
      </c>
      <c r="B247" s="446" t="s">
        <v>556</v>
      </c>
      <c r="C247" s="265" t="s">
        <v>603</v>
      </c>
      <c r="D247" s="78">
        <v>72349</v>
      </c>
      <c r="E247" s="75">
        <v>631250207</v>
      </c>
      <c r="F247" s="406" t="s">
        <v>1213</v>
      </c>
      <c r="G247" s="465" t="s">
        <v>144</v>
      </c>
      <c r="H247" s="45">
        <v>10</v>
      </c>
      <c r="I247" s="37">
        <v>13210</v>
      </c>
      <c r="J247" s="220">
        <f t="shared" si="18"/>
        <v>87.03</v>
      </c>
      <c r="K247" s="316"/>
      <c r="L247" s="182">
        <v>87.03</v>
      </c>
      <c r="M247" s="182"/>
      <c r="N247" s="186"/>
      <c r="O247" s="189"/>
      <c r="P247" s="292" t="s">
        <v>132</v>
      </c>
    </row>
    <row r="248" spans="1:16" x14ac:dyDescent="0.2">
      <c r="A248" s="34">
        <v>244</v>
      </c>
      <c r="B248" s="446" t="s">
        <v>482</v>
      </c>
      <c r="C248" s="265" t="s">
        <v>603</v>
      </c>
      <c r="D248" s="78">
        <v>72367</v>
      </c>
      <c r="E248" s="75">
        <v>631250195</v>
      </c>
      <c r="F248" s="406" t="s">
        <v>1213</v>
      </c>
      <c r="G248" s="465" t="s">
        <v>144</v>
      </c>
      <c r="H248" s="45">
        <v>10</v>
      </c>
      <c r="I248" s="37">
        <v>13210</v>
      </c>
      <c r="J248" s="220">
        <f t="shared" si="18"/>
        <v>77.53</v>
      </c>
      <c r="K248" s="316"/>
      <c r="L248" s="182">
        <v>77.53</v>
      </c>
      <c r="M248" s="182"/>
      <c r="N248" s="186"/>
      <c r="O248" s="189"/>
      <c r="P248" s="292" t="s">
        <v>132</v>
      </c>
    </row>
    <row r="249" spans="1:16" x14ac:dyDescent="0.2">
      <c r="A249" s="34">
        <v>245</v>
      </c>
      <c r="B249" s="446" t="s">
        <v>1234</v>
      </c>
      <c r="C249" s="265" t="s">
        <v>603</v>
      </c>
      <c r="D249" s="78">
        <v>72379</v>
      </c>
      <c r="E249" s="75">
        <v>631250196</v>
      </c>
      <c r="F249" s="406" t="s">
        <v>1213</v>
      </c>
      <c r="G249" s="465" t="s">
        <v>144</v>
      </c>
      <c r="H249" s="45">
        <v>10</v>
      </c>
      <c r="I249" s="37">
        <v>13210</v>
      </c>
      <c r="J249" s="220">
        <f t="shared" si="18"/>
        <v>105.95</v>
      </c>
      <c r="K249" s="316"/>
      <c r="L249" s="182">
        <v>105.95</v>
      </c>
      <c r="M249" s="182"/>
      <c r="N249" s="186"/>
      <c r="O249" s="189"/>
      <c r="P249" s="292" t="s">
        <v>132</v>
      </c>
    </row>
    <row r="250" spans="1:16" x14ac:dyDescent="0.2">
      <c r="A250" s="34">
        <v>246</v>
      </c>
      <c r="B250" s="446" t="s">
        <v>590</v>
      </c>
      <c r="C250" s="265" t="s">
        <v>524</v>
      </c>
      <c r="D250" s="78">
        <v>72390</v>
      </c>
      <c r="E250" s="75">
        <v>631250219</v>
      </c>
      <c r="F250" s="406" t="s">
        <v>1213</v>
      </c>
      <c r="G250" s="465" t="s">
        <v>144</v>
      </c>
      <c r="H250" s="45">
        <v>10</v>
      </c>
      <c r="I250" s="37">
        <v>13210</v>
      </c>
      <c r="J250" s="220">
        <f t="shared" si="18"/>
        <v>23.7</v>
      </c>
      <c r="K250" s="316"/>
      <c r="L250" s="182">
        <v>23.7</v>
      </c>
      <c r="M250" s="182"/>
      <c r="N250" s="186"/>
      <c r="O250" s="189"/>
      <c r="P250" s="292" t="s">
        <v>132</v>
      </c>
    </row>
    <row r="251" spans="1:16" x14ac:dyDescent="0.2">
      <c r="A251" s="34">
        <v>247</v>
      </c>
      <c r="B251" s="446" t="s">
        <v>584</v>
      </c>
      <c r="C251" s="265" t="s">
        <v>603</v>
      </c>
      <c r="D251" s="78">
        <v>72402</v>
      </c>
      <c r="E251" s="75">
        <v>631250218</v>
      </c>
      <c r="F251" s="406" t="s">
        <v>1213</v>
      </c>
      <c r="G251" s="465" t="s">
        <v>144</v>
      </c>
      <c r="H251" s="45">
        <v>10</v>
      </c>
      <c r="I251" s="37">
        <v>13210</v>
      </c>
      <c r="J251" s="220">
        <f t="shared" si="18"/>
        <v>49.98</v>
      </c>
      <c r="K251" s="316"/>
      <c r="L251" s="182">
        <v>49.98</v>
      </c>
      <c r="M251" s="182"/>
      <c r="N251" s="186"/>
      <c r="O251" s="189"/>
      <c r="P251" s="292" t="s">
        <v>132</v>
      </c>
    </row>
    <row r="252" spans="1:16" x14ac:dyDescent="0.2">
      <c r="A252" s="34">
        <v>248</v>
      </c>
      <c r="B252" s="446" t="s">
        <v>592</v>
      </c>
      <c r="C252" s="265" t="s">
        <v>493</v>
      </c>
      <c r="D252" s="78">
        <v>72416</v>
      </c>
      <c r="E252" s="75">
        <v>631250211</v>
      </c>
      <c r="F252" s="406" t="s">
        <v>1213</v>
      </c>
      <c r="G252" s="465" t="s">
        <v>144</v>
      </c>
      <c r="H252" s="45">
        <v>10</v>
      </c>
      <c r="I252" s="37">
        <v>13210</v>
      </c>
      <c r="J252" s="220">
        <f t="shared" si="18"/>
        <v>70.930000000000007</v>
      </c>
      <c r="K252" s="316"/>
      <c r="L252" s="182">
        <v>70.930000000000007</v>
      </c>
      <c r="M252" s="182"/>
      <c r="N252" s="186"/>
      <c r="O252" s="189"/>
      <c r="P252" s="292" t="s">
        <v>132</v>
      </c>
    </row>
    <row r="253" spans="1:16" x14ac:dyDescent="0.2">
      <c r="A253" s="34">
        <v>249</v>
      </c>
      <c r="B253" s="446" t="s">
        <v>481</v>
      </c>
      <c r="C253" s="265" t="s">
        <v>603</v>
      </c>
      <c r="D253" s="78">
        <v>72426</v>
      </c>
      <c r="E253" s="75">
        <v>631250194</v>
      </c>
      <c r="F253" s="406" t="s">
        <v>1213</v>
      </c>
      <c r="G253" s="465" t="s">
        <v>144</v>
      </c>
      <c r="H253" s="45">
        <v>10</v>
      </c>
      <c r="I253" s="37">
        <v>13210</v>
      </c>
      <c r="J253" s="220">
        <f t="shared" si="18"/>
        <v>117.18</v>
      </c>
      <c r="K253" s="316"/>
      <c r="L253" s="182">
        <v>117.18</v>
      </c>
      <c r="M253" s="182"/>
      <c r="N253" s="186"/>
      <c r="O253" s="189"/>
      <c r="P253" s="292" t="s">
        <v>132</v>
      </c>
    </row>
    <row r="254" spans="1:16" x14ac:dyDescent="0.2">
      <c r="A254" s="34">
        <v>250</v>
      </c>
      <c r="B254" s="446" t="s">
        <v>587</v>
      </c>
      <c r="C254" s="265" t="s">
        <v>493</v>
      </c>
      <c r="D254" s="78">
        <v>72437</v>
      </c>
      <c r="E254" s="75">
        <v>631250213</v>
      </c>
      <c r="F254" s="406" t="s">
        <v>1213</v>
      </c>
      <c r="G254" s="465" t="s">
        <v>144</v>
      </c>
      <c r="H254" s="45">
        <v>10</v>
      </c>
      <c r="I254" s="37">
        <v>13210</v>
      </c>
      <c r="J254" s="220">
        <f t="shared" si="18"/>
        <v>64.05</v>
      </c>
      <c r="K254" s="316"/>
      <c r="L254" s="182">
        <v>64.05</v>
      </c>
      <c r="M254" s="182"/>
      <c r="N254" s="186"/>
      <c r="O254" s="189"/>
      <c r="P254" s="292" t="s">
        <v>132</v>
      </c>
    </row>
    <row r="255" spans="1:16" x14ac:dyDescent="0.2">
      <c r="A255" s="34">
        <v>251</v>
      </c>
      <c r="B255" s="446" t="s">
        <v>564</v>
      </c>
      <c r="C255" s="265" t="s">
        <v>493</v>
      </c>
      <c r="D255" s="78">
        <v>72447</v>
      </c>
      <c r="E255" s="75">
        <v>631250212</v>
      </c>
      <c r="F255" s="406" t="s">
        <v>1213</v>
      </c>
      <c r="G255" s="465" t="s">
        <v>144</v>
      </c>
      <c r="H255" s="45">
        <v>10</v>
      </c>
      <c r="I255" s="37">
        <v>13210</v>
      </c>
      <c r="J255" s="220">
        <f t="shared" si="18"/>
        <v>109.27</v>
      </c>
      <c r="K255" s="316"/>
      <c r="L255" s="182">
        <v>109.27</v>
      </c>
      <c r="M255" s="182"/>
      <c r="N255" s="186"/>
      <c r="O255" s="189"/>
      <c r="P255" s="292" t="s">
        <v>132</v>
      </c>
    </row>
    <row r="256" spans="1:16" x14ac:dyDescent="0.2">
      <c r="A256" s="34">
        <v>252</v>
      </c>
      <c r="B256" s="446" t="s">
        <v>1502</v>
      </c>
      <c r="C256" s="265" t="s">
        <v>1213</v>
      </c>
      <c r="D256" s="78">
        <v>76584</v>
      </c>
      <c r="E256" s="75">
        <v>631250271</v>
      </c>
      <c r="F256" s="406" t="s">
        <v>1501</v>
      </c>
      <c r="G256" s="465" t="s">
        <v>840</v>
      </c>
      <c r="H256" s="45">
        <v>10</v>
      </c>
      <c r="I256" s="37">
        <v>14310</v>
      </c>
      <c r="J256" s="220">
        <f t="shared" si="18"/>
        <v>105.3</v>
      </c>
      <c r="K256" s="316"/>
      <c r="L256" s="182"/>
      <c r="M256" s="182">
        <v>105.3</v>
      </c>
      <c r="N256" s="186"/>
      <c r="O256" s="189"/>
      <c r="P256" s="292" t="s">
        <v>272</v>
      </c>
    </row>
    <row r="257" spans="1:21" x14ac:dyDescent="0.2">
      <c r="A257" s="34">
        <v>253</v>
      </c>
      <c r="B257" s="446" t="s">
        <v>1503</v>
      </c>
      <c r="C257" s="265" t="s">
        <v>946</v>
      </c>
      <c r="D257" s="78">
        <v>76602</v>
      </c>
      <c r="E257" s="75">
        <v>631250270</v>
      </c>
      <c r="F257" s="406" t="s">
        <v>1501</v>
      </c>
      <c r="G257" s="465" t="s">
        <v>217</v>
      </c>
      <c r="H257" s="45">
        <v>10</v>
      </c>
      <c r="I257" s="37">
        <v>14310</v>
      </c>
      <c r="J257" s="220">
        <f t="shared" si="18"/>
        <v>44.6</v>
      </c>
      <c r="K257" s="316"/>
      <c r="L257" s="182"/>
      <c r="M257" s="182">
        <v>44.6</v>
      </c>
      <c r="N257" s="186"/>
      <c r="O257" s="189"/>
      <c r="P257" s="292" t="s">
        <v>1175</v>
      </c>
    </row>
    <row r="258" spans="1:21" x14ac:dyDescent="0.2">
      <c r="A258" s="34">
        <v>254</v>
      </c>
      <c r="B258" s="446" t="s">
        <v>339</v>
      </c>
      <c r="C258" s="265" t="s">
        <v>735</v>
      </c>
      <c r="D258" s="78">
        <v>76627</v>
      </c>
      <c r="E258" s="75">
        <v>631250221</v>
      </c>
      <c r="F258" s="406" t="s">
        <v>1501</v>
      </c>
      <c r="G258" s="74" t="s">
        <v>336</v>
      </c>
      <c r="H258" s="45">
        <v>10</v>
      </c>
      <c r="I258" s="37">
        <v>13220</v>
      </c>
      <c r="J258" s="220">
        <f t="shared" si="18"/>
        <v>25.33</v>
      </c>
      <c r="K258" s="182"/>
      <c r="L258" s="182">
        <v>25.33</v>
      </c>
      <c r="M258" s="182"/>
      <c r="N258" s="182"/>
      <c r="O258" s="182"/>
      <c r="P258" s="106" t="s">
        <v>275</v>
      </c>
    </row>
    <row r="259" spans="1:21" x14ac:dyDescent="0.2">
      <c r="A259" s="34">
        <v>255</v>
      </c>
      <c r="B259" s="446" t="s">
        <v>351</v>
      </c>
      <c r="C259" s="265" t="s">
        <v>735</v>
      </c>
      <c r="D259" s="78">
        <v>76633</v>
      </c>
      <c r="E259" s="75">
        <v>631250235</v>
      </c>
      <c r="F259" s="406" t="s">
        <v>1501</v>
      </c>
      <c r="G259" s="74" t="s">
        <v>336</v>
      </c>
      <c r="H259" s="45">
        <v>10</v>
      </c>
      <c r="I259" s="37">
        <v>13220</v>
      </c>
      <c r="J259" s="220">
        <f t="shared" si="18"/>
        <v>19.010000000000002</v>
      </c>
      <c r="K259" s="316"/>
      <c r="L259" s="182">
        <v>19.010000000000002</v>
      </c>
      <c r="M259" s="182"/>
      <c r="N259" s="186"/>
      <c r="O259" s="189"/>
      <c r="P259" s="106" t="s">
        <v>275</v>
      </c>
    </row>
    <row r="260" spans="1:21" x14ac:dyDescent="0.2">
      <c r="A260" s="34">
        <v>256</v>
      </c>
      <c r="B260" s="446" t="s">
        <v>391</v>
      </c>
      <c r="C260" s="265" t="s">
        <v>735</v>
      </c>
      <c r="D260" s="78">
        <v>76653</v>
      </c>
      <c r="E260" s="75">
        <v>631250234</v>
      </c>
      <c r="F260" s="406" t="s">
        <v>1501</v>
      </c>
      <c r="G260" s="74" t="s">
        <v>336</v>
      </c>
      <c r="H260" s="45">
        <v>10</v>
      </c>
      <c r="I260" s="37">
        <v>13220</v>
      </c>
      <c r="J260" s="220">
        <f t="shared" si="18"/>
        <v>6.37</v>
      </c>
      <c r="K260" s="316"/>
      <c r="L260" s="182">
        <v>6.37</v>
      </c>
      <c r="M260" s="182"/>
      <c r="N260" s="186"/>
      <c r="O260" s="189"/>
      <c r="P260" s="106" t="s">
        <v>275</v>
      </c>
    </row>
    <row r="261" spans="1:21" x14ac:dyDescent="0.2">
      <c r="A261" s="34">
        <v>257</v>
      </c>
      <c r="B261" s="446" t="s">
        <v>350</v>
      </c>
      <c r="C261" s="265" t="s">
        <v>735</v>
      </c>
      <c r="D261" s="78">
        <v>76656</v>
      </c>
      <c r="E261" s="75">
        <v>631250236</v>
      </c>
      <c r="F261" s="406" t="s">
        <v>1501</v>
      </c>
      <c r="G261" s="74" t="s">
        <v>336</v>
      </c>
      <c r="H261" s="45">
        <v>10</v>
      </c>
      <c r="I261" s="37">
        <v>13220</v>
      </c>
      <c r="J261" s="220">
        <f t="shared" si="18"/>
        <v>11.43</v>
      </c>
      <c r="K261" s="316"/>
      <c r="L261" s="182">
        <v>11.43</v>
      </c>
      <c r="M261" s="182"/>
      <c r="N261" s="186"/>
      <c r="O261" s="189"/>
      <c r="P261" s="106" t="s">
        <v>275</v>
      </c>
    </row>
    <row r="262" spans="1:21" x14ac:dyDescent="0.2">
      <c r="A262" s="34">
        <v>258</v>
      </c>
      <c r="B262" s="446" t="s">
        <v>1508</v>
      </c>
      <c r="C262" s="265" t="s">
        <v>826</v>
      </c>
      <c r="D262" s="78">
        <v>76692</v>
      </c>
      <c r="E262" s="75">
        <v>631250244</v>
      </c>
      <c r="F262" s="406" t="s">
        <v>1501</v>
      </c>
      <c r="G262" s="74" t="s">
        <v>164</v>
      </c>
      <c r="H262" s="45">
        <v>10</v>
      </c>
      <c r="I262" s="37">
        <v>13250</v>
      </c>
      <c r="J262" s="220">
        <f t="shared" si="18"/>
        <v>13.99</v>
      </c>
      <c r="K262" s="182"/>
      <c r="L262" s="182">
        <v>13.99</v>
      </c>
      <c r="M262" s="182"/>
      <c r="N262" s="182"/>
      <c r="O262" s="182"/>
      <c r="P262" s="292" t="s">
        <v>280</v>
      </c>
    </row>
    <row r="263" spans="1:21" x14ac:dyDescent="0.2">
      <c r="A263" s="34">
        <v>259</v>
      </c>
      <c r="B263" s="446" t="s">
        <v>1509</v>
      </c>
      <c r="C263" s="265" t="s">
        <v>826</v>
      </c>
      <c r="D263" s="78">
        <v>76700</v>
      </c>
      <c r="E263" s="75">
        <v>631250241</v>
      </c>
      <c r="F263" s="406" t="s">
        <v>1501</v>
      </c>
      <c r="G263" s="74" t="s">
        <v>164</v>
      </c>
      <c r="H263" s="45">
        <v>10</v>
      </c>
      <c r="I263" s="37">
        <v>13250</v>
      </c>
      <c r="J263" s="220">
        <f t="shared" si="18"/>
        <v>4.1100000000000003</v>
      </c>
      <c r="K263" s="316"/>
      <c r="L263" s="182">
        <v>4.1100000000000003</v>
      </c>
      <c r="M263" s="182"/>
      <c r="N263" s="186"/>
      <c r="O263" s="189"/>
      <c r="P263" s="292" t="s">
        <v>280</v>
      </c>
    </row>
    <row r="264" spans="1:21" x14ac:dyDescent="0.2">
      <c r="A264" s="34">
        <v>260</v>
      </c>
      <c r="B264" s="446" t="s">
        <v>1507</v>
      </c>
      <c r="C264" s="265" t="s">
        <v>826</v>
      </c>
      <c r="D264" s="78">
        <v>76711</v>
      </c>
      <c r="E264" s="75">
        <v>631250245</v>
      </c>
      <c r="F264" s="406" t="s">
        <v>1501</v>
      </c>
      <c r="G264" s="74" t="s">
        <v>164</v>
      </c>
      <c r="H264" s="45">
        <v>10</v>
      </c>
      <c r="I264" s="37">
        <v>13250</v>
      </c>
      <c r="J264" s="220">
        <f t="shared" si="18"/>
        <v>14.99</v>
      </c>
      <c r="K264" s="316"/>
      <c r="L264" s="182">
        <v>14.99</v>
      </c>
      <c r="M264" s="182"/>
      <c r="N264" s="186"/>
      <c r="O264" s="189"/>
      <c r="P264" s="292" t="s">
        <v>280</v>
      </c>
    </row>
    <row r="265" spans="1:21" x14ac:dyDescent="0.2">
      <c r="A265" s="34">
        <v>261</v>
      </c>
      <c r="B265" s="446" t="s">
        <v>1510</v>
      </c>
      <c r="C265" s="265" t="s">
        <v>826</v>
      </c>
      <c r="D265" s="78">
        <v>76727</v>
      </c>
      <c r="E265" s="75">
        <v>631250243</v>
      </c>
      <c r="F265" s="406" t="s">
        <v>1501</v>
      </c>
      <c r="G265" s="74" t="s">
        <v>164</v>
      </c>
      <c r="H265" s="45">
        <v>10</v>
      </c>
      <c r="I265" s="37">
        <v>13250</v>
      </c>
      <c r="J265" s="220">
        <f t="shared" si="18"/>
        <v>7.99</v>
      </c>
      <c r="K265" s="316"/>
      <c r="L265" s="182">
        <v>7.99</v>
      </c>
      <c r="M265" s="182"/>
      <c r="N265" s="186"/>
      <c r="O265" s="189"/>
      <c r="P265" s="292" t="s">
        <v>280</v>
      </c>
    </row>
    <row r="266" spans="1:21" x14ac:dyDescent="0.2">
      <c r="A266" s="34">
        <v>262</v>
      </c>
      <c r="B266" s="446" t="s">
        <v>1511</v>
      </c>
      <c r="C266" s="265" t="s">
        <v>735</v>
      </c>
      <c r="D266" s="78">
        <v>76756</v>
      </c>
      <c r="E266" s="75">
        <v>631250250</v>
      </c>
      <c r="F266" s="406" t="s">
        <v>1501</v>
      </c>
      <c r="G266" s="74" t="s">
        <v>158</v>
      </c>
      <c r="H266" s="45">
        <v>10</v>
      </c>
      <c r="I266" s="37">
        <v>13230</v>
      </c>
      <c r="J266" s="220">
        <f t="shared" si="18"/>
        <v>87.12</v>
      </c>
      <c r="K266" s="182"/>
      <c r="L266" s="182">
        <v>87.12</v>
      </c>
      <c r="M266" s="182"/>
      <c r="N266" s="182"/>
      <c r="O266" s="182"/>
      <c r="P266" s="292" t="s">
        <v>382</v>
      </c>
    </row>
    <row r="267" spans="1:21" x14ac:dyDescent="0.2">
      <c r="A267" s="34">
        <v>263</v>
      </c>
      <c r="B267" s="446" t="s">
        <v>1512</v>
      </c>
      <c r="C267" s="265" t="s">
        <v>735</v>
      </c>
      <c r="D267" s="78">
        <v>76773</v>
      </c>
      <c r="E267" s="75">
        <v>631250251</v>
      </c>
      <c r="F267" s="406" t="s">
        <v>1501</v>
      </c>
      <c r="G267" s="74" t="s">
        <v>158</v>
      </c>
      <c r="H267" s="45">
        <v>10</v>
      </c>
      <c r="I267" s="37">
        <v>13230</v>
      </c>
      <c r="J267" s="220">
        <f t="shared" si="18"/>
        <v>116.16</v>
      </c>
      <c r="K267" s="316"/>
      <c r="L267" s="182">
        <v>116.16</v>
      </c>
      <c r="M267" s="182"/>
      <c r="N267" s="186"/>
      <c r="O267" s="189"/>
      <c r="P267" s="292" t="s">
        <v>382</v>
      </c>
    </row>
    <row r="268" spans="1:21" ht="13.5" thickBot="1" x14ac:dyDescent="0.25">
      <c r="A268" s="34">
        <v>264</v>
      </c>
      <c r="B268" s="446" t="s">
        <v>1513</v>
      </c>
      <c r="C268" s="265" t="s">
        <v>735</v>
      </c>
      <c r="D268" s="78">
        <v>76781</v>
      </c>
      <c r="E268" s="75">
        <v>631250257</v>
      </c>
      <c r="F268" s="406" t="s">
        <v>1501</v>
      </c>
      <c r="G268" s="74" t="s">
        <v>158</v>
      </c>
      <c r="H268" s="45">
        <v>10</v>
      </c>
      <c r="I268" s="37">
        <v>13230</v>
      </c>
      <c r="J268" s="220">
        <f t="shared" si="18"/>
        <v>87.12</v>
      </c>
      <c r="K268" s="316"/>
      <c r="L268" s="182">
        <v>87.12</v>
      </c>
      <c r="M268" s="182"/>
      <c r="N268" s="186"/>
      <c r="O268" s="189"/>
      <c r="P268" s="292" t="s">
        <v>382</v>
      </c>
    </row>
    <row r="269" spans="1:21" ht="13.5" thickBot="1" x14ac:dyDescent="0.25">
      <c r="A269" s="34">
        <v>265</v>
      </c>
      <c r="B269" s="446" t="s">
        <v>1514</v>
      </c>
      <c r="C269" s="265" t="s">
        <v>735</v>
      </c>
      <c r="D269" s="78">
        <v>76835</v>
      </c>
      <c r="E269" s="75">
        <v>631250255</v>
      </c>
      <c r="F269" s="406" t="s">
        <v>1501</v>
      </c>
      <c r="G269" s="74" t="s">
        <v>158</v>
      </c>
      <c r="H269" s="45">
        <v>10</v>
      </c>
      <c r="I269" s="37">
        <v>13230</v>
      </c>
      <c r="J269" s="220">
        <f t="shared" si="18"/>
        <v>87.12</v>
      </c>
      <c r="K269" s="316"/>
      <c r="L269" s="182">
        <v>87.12</v>
      </c>
      <c r="M269" s="182"/>
      <c r="N269" s="186"/>
      <c r="O269" s="189"/>
      <c r="P269" s="292" t="s">
        <v>382</v>
      </c>
      <c r="R269" s="419" t="s">
        <v>51</v>
      </c>
      <c r="S269" s="420" t="s">
        <v>52</v>
      </c>
      <c r="T269" s="419" t="s">
        <v>53</v>
      </c>
      <c r="U269" s="421" t="s">
        <v>72</v>
      </c>
    </row>
    <row r="270" spans="1:21" x14ac:dyDescent="0.2">
      <c r="A270" s="34">
        <v>266</v>
      </c>
      <c r="B270" s="446" t="s">
        <v>1515</v>
      </c>
      <c r="C270" s="265" t="s">
        <v>735</v>
      </c>
      <c r="D270" s="78">
        <v>76853</v>
      </c>
      <c r="E270" s="75">
        <v>631250254</v>
      </c>
      <c r="F270" s="406" t="s">
        <v>1501</v>
      </c>
      <c r="G270" s="74" t="s">
        <v>158</v>
      </c>
      <c r="H270" s="45">
        <v>10</v>
      </c>
      <c r="I270" s="37">
        <v>13230</v>
      </c>
      <c r="J270" s="220">
        <f t="shared" si="18"/>
        <v>58.08</v>
      </c>
      <c r="K270" s="316"/>
      <c r="L270" s="182">
        <v>58.08</v>
      </c>
      <c r="M270" s="182"/>
      <c r="N270" s="186"/>
      <c r="O270" s="189"/>
      <c r="P270" s="292" t="s">
        <v>382</v>
      </c>
      <c r="R270" s="335">
        <v>6487.34</v>
      </c>
      <c r="S270" s="335">
        <v>14948.28</v>
      </c>
      <c r="T270" s="335">
        <v>32186.19</v>
      </c>
    </row>
    <row r="271" spans="1:21" x14ac:dyDescent="0.2">
      <c r="A271" s="34">
        <v>267</v>
      </c>
      <c r="B271" s="446" t="s">
        <v>1516</v>
      </c>
      <c r="C271" s="265" t="s">
        <v>735</v>
      </c>
      <c r="D271" s="78">
        <v>76867</v>
      </c>
      <c r="E271" s="75">
        <v>631250253</v>
      </c>
      <c r="F271" s="406" t="s">
        <v>1501</v>
      </c>
      <c r="G271" s="74" t="s">
        <v>158</v>
      </c>
      <c r="H271" s="45">
        <v>10</v>
      </c>
      <c r="I271" s="37">
        <v>13230</v>
      </c>
      <c r="J271" s="220">
        <f t="shared" si="18"/>
        <v>58.08</v>
      </c>
      <c r="K271" s="316"/>
      <c r="L271" s="182">
        <v>58.08</v>
      </c>
      <c r="M271" s="182"/>
      <c r="N271" s="186"/>
      <c r="O271" s="189"/>
      <c r="P271" s="292" t="s">
        <v>382</v>
      </c>
      <c r="R271" s="336"/>
      <c r="S271" s="335">
        <v>11339.67</v>
      </c>
      <c r="T271" s="335">
        <v>39448.67</v>
      </c>
    </row>
    <row r="272" spans="1:21" x14ac:dyDescent="0.2">
      <c r="A272" s="34">
        <v>268</v>
      </c>
      <c r="B272" s="446" t="s">
        <v>1517</v>
      </c>
      <c r="C272" s="265" t="s">
        <v>735</v>
      </c>
      <c r="D272" s="78">
        <v>76935</v>
      </c>
      <c r="E272" s="75">
        <v>631250259</v>
      </c>
      <c r="F272" s="406" t="s">
        <v>1501</v>
      </c>
      <c r="G272" s="74" t="s">
        <v>158</v>
      </c>
      <c r="H272" s="45">
        <v>10</v>
      </c>
      <c r="I272" s="37">
        <v>13230</v>
      </c>
      <c r="J272" s="220">
        <f t="shared" si="18"/>
        <v>58.08</v>
      </c>
      <c r="K272" s="316"/>
      <c r="L272" s="182">
        <v>58.08</v>
      </c>
      <c r="M272" s="182"/>
      <c r="N272" s="186"/>
      <c r="O272" s="189"/>
      <c r="P272" s="292" t="s">
        <v>382</v>
      </c>
      <c r="R272" s="336"/>
      <c r="S272" s="335">
        <v>12909.34</v>
      </c>
      <c r="T272" s="335"/>
    </row>
    <row r="273" spans="1:21" x14ac:dyDescent="0.2">
      <c r="A273" s="34">
        <v>269</v>
      </c>
      <c r="B273" s="266" t="s">
        <v>1518</v>
      </c>
      <c r="C273" s="265" t="s">
        <v>735</v>
      </c>
      <c r="D273" s="73">
        <v>76949</v>
      </c>
      <c r="E273" s="75">
        <v>631250261</v>
      </c>
      <c r="F273" s="406" t="s">
        <v>1501</v>
      </c>
      <c r="G273" s="74" t="s">
        <v>158</v>
      </c>
      <c r="H273" s="45">
        <v>10</v>
      </c>
      <c r="I273" s="37">
        <v>13230</v>
      </c>
      <c r="J273" s="220">
        <f t="shared" si="17"/>
        <v>43.56</v>
      </c>
      <c r="K273" s="182"/>
      <c r="L273" s="182">
        <v>43.56</v>
      </c>
      <c r="M273" s="182"/>
      <c r="N273" s="182"/>
      <c r="O273" s="182"/>
      <c r="P273" s="292" t="s">
        <v>382</v>
      </c>
      <c r="R273" s="336"/>
      <c r="S273" s="335">
        <v>21731.35</v>
      </c>
      <c r="T273" s="335"/>
    </row>
    <row r="274" spans="1:21" x14ac:dyDescent="0.2">
      <c r="A274" s="34">
        <v>270</v>
      </c>
      <c r="B274" s="266" t="s">
        <v>1519</v>
      </c>
      <c r="C274" s="265" t="s">
        <v>735</v>
      </c>
      <c r="D274" s="73">
        <v>76960</v>
      </c>
      <c r="E274" s="75">
        <v>631250252</v>
      </c>
      <c r="F274" s="406" t="s">
        <v>1501</v>
      </c>
      <c r="G274" s="74" t="s">
        <v>158</v>
      </c>
      <c r="H274" s="45">
        <v>10</v>
      </c>
      <c r="I274" s="37">
        <v>13230</v>
      </c>
      <c r="J274" s="220">
        <f t="shared" si="17"/>
        <v>29.04</v>
      </c>
      <c r="K274" s="182"/>
      <c r="L274" s="182">
        <v>29.04</v>
      </c>
      <c r="M274" s="182"/>
      <c r="N274" s="182"/>
      <c r="O274" s="182"/>
      <c r="P274" s="292" t="s">
        <v>382</v>
      </c>
      <c r="R274" s="336"/>
      <c r="S274" s="335">
        <v>13337.93</v>
      </c>
      <c r="T274" s="335"/>
    </row>
    <row r="275" spans="1:21" x14ac:dyDescent="0.2">
      <c r="A275" s="34">
        <v>271</v>
      </c>
      <c r="B275" s="266" t="s">
        <v>1520</v>
      </c>
      <c r="C275" s="265" t="s">
        <v>735</v>
      </c>
      <c r="D275" s="73">
        <v>76970</v>
      </c>
      <c r="E275" s="75">
        <v>631250258</v>
      </c>
      <c r="F275" s="406" t="s">
        <v>1501</v>
      </c>
      <c r="G275" s="74" t="s">
        <v>158</v>
      </c>
      <c r="H275" s="45">
        <v>10</v>
      </c>
      <c r="I275" s="37">
        <v>13230</v>
      </c>
      <c r="J275" s="220">
        <f t="shared" si="17"/>
        <v>29.04</v>
      </c>
      <c r="K275" s="182"/>
      <c r="L275" s="182">
        <v>29.04</v>
      </c>
      <c r="M275" s="182"/>
      <c r="N275" s="182"/>
      <c r="O275" s="182"/>
      <c r="P275" s="292" t="s">
        <v>382</v>
      </c>
      <c r="R275" s="336"/>
      <c r="S275" s="335">
        <v>11029.31</v>
      </c>
      <c r="T275" s="336"/>
    </row>
    <row r="276" spans="1:21" x14ac:dyDescent="0.2">
      <c r="A276" s="34">
        <v>272</v>
      </c>
      <c r="B276" s="266" t="s">
        <v>1521</v>
      </c>
      <c r="C276" s="265" t="s">
        <v>735</v>
      </c>
      <c r="D276" s="73">
        <v>76979</v>
      </c>
      <c r="E276" s="75">
        <v>631250260</v>
      </c>
      <c r="F276" s="406" t="s">
        <v>1501</v>
      </c>
      <c r="G276" s="74" t="s">
        <v>158</v>
      </c>
      <c r="H276" s="45">
        <v>10</v>
      </c>
      <c r="I276" s="37">
        <v>13230</v>
      </c>
      <c r="J276" s="220">
        <f t="shared" si="17"/>
        <v>29.04</v>
      </c>
      <c r="K276" s="182"/>
      <c r="L276" s="182">
        <v>29.04</v>
      </c>
      <c r="M276" s="182"/>
      <c r="N276" s="182"/>
      <c r="O276" s="182"/>
      <c r="P276" s="292" t="s">
        <v>382</v>
      </c>
      <c r="R276" s="336"/>
      <c r="S276" s="335">
        <v>11953.62</v>
      </c>
      <c r="T276" s="336"/>
    </row>
    <row r="277" spans="1:21" x14ac:dyDescent="0.2">
      <c r="A277" s="34">
        <v>273</v>
      </c>
      <c r="B277" s="266" t="s">
        <v>1522</v>
      </c>
      <c r="C277" s="265" t="s">
        <v>735</v>
      </c>
      <c r="D277" s="73">
        <v>77692</v>
      </c>
      <c r="E277" s="75">
        <v>631250256</v>
      </c>
      <c r="F277" s="406" t="s">
        <v>1501</v>
      </c>
      <c r="G277" s="74" t="s">
        <v>158</v>
      </c>
      <c r="H277" s="45">
        <v>10</v>
      </c>
      <c r="I277" s="37">
        <v>13230</v>
      </c>
      <c r="J277" s="220">
        <f t="shared" si="17"/>
        <v>29.04</v>
      </c>
      <c r="K277" s="182"/>
      <c r="L277" s="182">
        <v>29.04</v>
      </c>
      <c r="M277" s="182"/>
      <c r="N277" s="182"/>
      <c r="O277" s="182"/>
      <c r="P277" s="292" t="s">
        <v>382</v>
      </c>
      <c r="R277" s="336"/>
      <c r="S277" s="335">
        <v>33669.760000000002</v>
      </c>
      <c r="T277" s="336"/>
    </row>
    <row r="278" spans="1:21" x14ac:dyDescent="0.2">
      <c r="A278" s="34">
        <v>274</v>
      </c>
      <c r="B278" s="266" t="s">
        <v>1526</v>
      </c>
      <c r="C278" s="41" t="s">
        <v>735</v>
      </c>
      <c r="D278" s="73">
        <v>77709</v>
      </c>
      <c r="E278" s="75">
        <v>631250265</v>
      </c>
      <c r="F278" s="406" t="s">
        <v>1527</v>
      </c>
      <c r="G278" s="74" t="s">
        <v>716</v>
      </c>
      <c r="H278" s="45">
        <v>10</v>
      </c>
      <c r="I278" s="37">
        <v>13780</v>
      </c>
      <c r="J278" s="220">
        <f t="shared" si="17"/>
        <v>365.46</v>
      </c>
      <c r="K278" s="182"/>
      <c r="L278" s="182"/>
      <c r="M278" s="182">
        <v>365.46</v>
      </c>
      <c r="N278" s="182"/>
      <c r="O278" s="182"/>
      <c r="P278" s="292" t="s">
        <v>307</v>
      </c>
      <c r="R278" s="336"/>
      <c r="S278" s="335">
        <v>23287.24</v>
      </c>
      <c r="T278" s="336"/>
    </row>
    <row r="279" spans="1:21" x14ac:dyDescent="0.2">
      <c r="A279" s="34">
        <v>275</v>
      </c>
      <c r="B279" s="266" t="s">
        <v>1528</v>
      </c>
      <c r="C279" s="41" t="s">
        <v>780</v>
      </c>
      <c r="D279" s="73">
        <v>77746</v>
      </c>
      <c r="E279" s="75">
        <v>631250248</v>
      </c>
      <c r="F279" s="406" t="s">
        <v>1527</v>
      </c>
      <c r="G279" s="74" t="s">
        <v>403</v>
      </c>
      <c r="H279" s="45">
        <v>10</v>
      </c>
      <c r="I279" s="37">
        <v>14010</v>
      </c>
      <c r="J279" s="220">
        <f t="shared" si="17"/>
        <v>477</v>
      </c>
      <c r="K279" s="182"/>
      <c r="L279" s="182"/>
      <c r="M279" s="182">
        <v>477</v>
      </c>
      <c r="N279" s="182"/>
      <c r="O279" s="182"/>
      <c r="P279" s="292" t="s">
        <v>318</v>
      </c>
      <c r="R279" s="336"/>
      <c r="S279" s="335">
        <v>20035.79</v>
      </c>
      <c r="T279" s="336"/>
    </row>
    <row r="280" spans="1:21" x14ac:dyDescent="0.2">
      <c r="A280" s="34">
        <v>276</v>
      </c>
      <c r="B280" s="266" t="s">
        <v>1529</v>
      </c>
      <c r="C280" s="41" t="s">
        <v>735</v>
      </c>
      <c r="D280" s="73">
        <v>77774</v>
      </c>
      <c r="E280" s="75">
        <v>631250266</v>
      </c>
      <c r="F280" s="406" t="s">
        <v>1527</v>
      </c>
      <c r="G280" s="74" t="s">
        <v>716</v>
      </c>
      <c r="H280" s="45">
        <v>10</v>
      </c>
      <c r="I280" s="37">
        <v>13780</v>
      </c>
      <c r="J280" s="220">
        <f t="shared" ref="J280:J283" si="19">SUM(K280+L280+M280+N280+O280)</f>
        <v>306.51</v>
      </c>
      <c r="K280" s="182"/>
      <c r="L280" s="182"/>
      <c r="M280" s="182">
        <v>306.51</v>
      </c>
      <c r="N280" s="182"/>
      <c r="O280" s="182"/>
      <c r="P280" s="292" t="s">
        <v>307</v>
      </c>
      <c r="R280" s="336"/>
      <c r="S280" s="335">
        <v>55244.54</v>
      </c>
      <c r="T280" s="336"/>
    </row>
    <row r="281" spans="1:21" x14ac:dyDescent="0.2">
      <c r="A281" s="34">
        <v>277</v>
      </c>
      <c r="B281" s="266" t="s">
        <v>1530</v>
      </c>
      <c r="C281" s="41" t="s">
        <v>735</v>
      </c>
      <c r="D281" s="73">
        <v>77787</v>
      </c>
      <c r="E281" s="75">
        <v>631250267</v>
      </c>
      <c r="F281" s="406" t="s">
        <v>1527</v>
      </c>
      <c r="G281" s="74" t="s">
        <v>309</v>
      </c>
      <c r="H281" s="45">
        <v>10</v>
      </c>
      <c r="I281" s="37">
        <v>13780</v>
      </c>
      <c r="J281" s="220">
        <f t="shared" si="19"/>
        <v>23.58</v>
      </c>
      <c r="K281" s="182"/>
      <c r="L281" s="182"/>
      <c r="M281" s="182">
        <v>23.58</v>
      </c>
      <c r="N281" s="182"/>
      <c r="O281" s="182"/>
      <c r="P281" s="292" t="s">
        <v>307</v>
      </c>
      <c r="R281" s="336"/>
      <c r="S281" s="335">
        <v>16303.58</v>
      </c>
      <c r="T281" s="336"/>
    </row>
    <row r="282" spans="1:21" x14ac:dyDescent="0.2">
      <c r="A282" s="34">
        <v>278</v>
      </c>
      <c r="B282" s="266" t="s">
        <v>1531</v>
      </c>
      <c r="C282" s="41" t="s">
        <v>1146</v>
      </c>
      <c r="D282" s="73">
        <v>77809</v>
      </c>
      <c r="E282" s="75">
        <v>631250263</v>
      </c>
      <c r="F282" s="406" t="s">
        <v>1527</v>
      </c>
      <c r="G282" s="74" t="s">
        <v>1532</v>
      </c>
      <c r="H282" s="45">
        <v>10</v>
      </c>
      <c r="I282" s="37">
        <v>13640</v>
      </c>
      <c r="J282" s="220">
        <f t="shared" si="19"/>
        <v>145.69999999999999</v>
      </c>
      <c r="K282" s="182"/>
      <c r="L282" s="182"/>
      <c r="M282" s="182">
        <v>145.69999999999999</v>
      </c>
      <c r="N282" s="182"/>
      <c r="O282" s="182"/>
      <c r="P282" s="292" t="s">
        <v>253</v>
      </c>
      <c r="R282" s="336"/>
      <c r="S282" s="335">
        <v>13213.44</v>
      </c>
      <c r="T282" s="336"/>
    </row>
    <row r="283" spans="1:21" x14ac:dyDescent="0.2">
      <c r="A283" s="34">
        <v>279</v>
      </c>
      <c r="B283" s="266" t="s">
        <v>1539</v>
      </c>
      <c r="C283" s="41" t="s">
        <v>1527</v>
      </c>
      <c r="D283" s="73">
        <v>78713</v>
      </c>
      <c r="E283" s="75">
        <v>631250274</v>
      </c>
      <c r="F283" s="406" t="s">
        <v>1527</v>
      </c>
      <c r="G283" s="74" t="s">
        <v>843</v>
      </c>
      <c r="H283" s="45">
        <v>10</v>
      </c>
      <c r="I283" s="37">
        <v>13310</v>
      </c>
      <c r="J283" s="220">
        <f t="shared" si="19"/>
        <v>75</v>
      </c>
      <c r="K283" s="182"/>
      <c r="L283" s="182"/>
      <c r="M283" s="182">
        <v>75</v>
      </c>
      <c r="N283" s="182"/>
      <c r="O283" s="182"/>
      <c r="P283" s="292" t="s">
        <v>958</v>
      </c>
      <c r="R283" s="336"/>
      <c r="S283" s="335">
        <v>13371.36</v>
      </c>
      <c r="T283" s="336"/>
    </row>
    <row r="284" spans="1:21" x14ac:dyDescent="0.2">
      <c r="A284" s="34">
        <v>280</v>
      </c>
      <c r="B284" s="266" t="s">
        <v>954</v>
      </c>
      <c r="C284" s="41" t="s">
        <v>1213</v>
      </c>
      <c r="D284" s="73">
        <v>79674</v>
      </c>
      <c r="E284" s="75">
        <v>631250727</v>
      </c>
      <c r="F284" s="406" t="s">
        <v>1143</v>
      </c>
      <c r="G284" s="74" t="s">
        <v>843</v>
      </c>
      <c r="H284" s="45">
        <v>10</v>
      </c>
      <c r="I284" s="37">
        <v>13310</v>
      </c>
      <c r="J284" s="220">
        <f t="shared" si="17"/>
        <v>90</v>
      </c>
      <c r="K284" s="182"/>
      <c r="L284" s="182"/>
      <c r="M284" s="182">
        <v>90</v>
      </c>
      <c r="N284" s="182"/>
      <c r="O284" s="182"/>
      <c r="P284" s="292" t="s">
        <v>1540</v>
      </c>
      <c r="R284" s="336"/>
      <c r="S284" s="335">
        <v>11733.03</v>
      </c>
      <c r="T284" s="336"/>
    </row>
    <row r="285" spans="1:21" ht="12" customHeight="1" x14ac:dyDescent="0.2">
      <c r="A285" s="34">
        <v>281</v>
      </c>
      <c r="B285" s="266" t="s">
        <v>1541</v>
      </c>
      <c r="C285" s="41" t="s">
        <v>1168</v>
      </c>
      <c r="D285" s="73">
        <v>79607</v>
      </c>
      <c r="E285" s="75">
        <v>631250273</v>
      </c>
      <c r="F285" s="35" t="s">
        <v>1143</v>
      </c>
      <c r="G285" s="74" t="s">
        <v>843</v>
      </c>
      <c r="H285" s="45">
        <v>10</v>
      </c>
      <c r="I285" s="37">
        <v>13310</v>
      </c>
      <c r="J285" s="220">
        <f t="shared" si="17"/>
        <v>90</v>
      </c>
      <c r="K285" s="182"/>
      <c r="L285" s="182"/>
      <c r="M285" s="182">
        <v>90</v>
      </c>
      <c r="N285" s="182"/>
      <c r="O285" s="182"/>
      <c r="P285" s="292" t="s">
        <v>1540</v>
      </c>
      <c r="R285" s="336"/>
      <c r="S285" s="335">
        <v>14865.63</v>
      </c>
      <c r="T285" s="336"/>
    </row>
    <row r="286" spans="1:21" x14ac:dyDescent="0.2">
      <c r="A286" s="34">
        <v>282</v>
      </c>
      <c r="B286" s="514" t="s">
        <v>1570</v>
      </c>
      <c r="C286" s="510"/>
      <c r="D286" s="365">
        <v>87433</v>
      </c>
      <c r="E286" s="515">
        <v>631193420</v>
      </c>
      <c r="F286" s="416" t="s">
        <v>1563</v>
      </c>
      <c r="G286" s="355" t="s">
        <v>877</v>
      </c>
      <c r="H286" s="356">
        <v>10</v>
      </c>
      <c r="I286" s="516">
        <v>14410</v>
      </c>
      <c r="J286" s="366">
        <f t="shared" si="17"/>
        <v>38562.67</v>
      </c>
      <c r="K286" s="305"/>
      <c r="L286" s="305"/>
      <c r="M286" s="337">
        <v>38562.67</v>
      </c>
      <c r="N286" s="239"/>
      <c r="O286" s="517"/>
      <c r="P286" s="513" t="s">
        <v>1566</v>
      </c>
      <c r="R286" s="336"/>
      <c r="S286" s="335">
        <v>10674.28</v>
      </c>
      <c r="T286" s="336"/>
    </row>
    <row r="287" spans="1:21" ht="13.5" thickBot="1" x14ac:dyDescent="0.25">
      <c r="A287" s="34">
        <v>283</v>
      </c>
      <c r="B287" s="514" t="s">
        <v>1567</v>
      </c>
      <c r="C287" s="510"/>
      <c r="D287" s="365">
        <v>87437</v>
      </c>
      <c r="E287" s="515">
        <v>631193420</v>
      </c>
      <c r="F287" s="416" t="s">
        <v>1563</v>
      </c>
      <c r="G287" s="355" t="s">
        <v>877</v>
      </c>
      <c r="H287" s="356">
        <v>10</v>
      </c>
      <c r="I287" s="516">
        <v>14410</v>
      </c>
      <c r="J287" s="366">
        <f t="shared" si="17"/>
        <v>1072</v>
      </c>
      <c r="K287" s="305"/>
      <c r="L287" s="305"/>
      <c r="M287" s="337">
        <v>1072</v>
      </c>
      <c r="N287" s="239"/>
      <c r="O287" s="517"/>
      <c r="P287" s="513" t="s">
        <v>1565</v>
      </c>
      <c r="R287" s="336"/>
      <c r="S287" s="335">
        <v>12513.2</v>
      </c>
      <c r="T287" s="336"/>
    </row>
    <row r="288" spans="1:21" ht="13.5" thickBot="1" x14ac:dyDescent="0.25">
      <c r="A288" s="34">
        <v>284</v>
      </c>
      <c r="B288" s="514" t="s">
        <v>1568</v>
      </c>
      <c r="C288" s="510"/>
      <c r="D288" s="365">
        <v>87438</v>
      </c>
      <c r="E288" s="515">
        <v>631193420</v>
      </c>
      <c r="F288" s="416" t="s">
        <v>1563</v>
      </c>
      <c r="G288" s="355" t="s">
        <v>877</v>
      </c>
      <c r="H288" s="356">
        <v>10</v>
      </c>
      <c r="I288" s="516">
        <v>14410</v>
      </c>
      <c r="J288" s="366">
        <f t="shared" si="17"/>
        <v>1072</v>
      </c>
      <c r="K288" s="305"/>
      <c r="L288" s="305"/>
      <c r="M288" s="337">
        <v>1072</v>
      </c>
      <c r="N288" s="239"/>
      <c r="O288" s="517"/>
      <c r="P288" s="513" t="s">
        <v>505</v>
      </c>
      <c r="R288" s="432">
        <f>SUM(R270:R287)</f>
        <v>6487.34</v>
      </c>
      <c r="S288" s="273">
        <f>SUM(S270:S287)</f>
        <v>322161.35000000009</v>
      </c>
      <c r="T288" s="273">
        <f>SUM(T270:T287)</f>
        <v>71634.86</v>
      </c>
      <c r="U288" s="433">
        <f>R288+S288+T288</f>
        <v>400283.5500000001</v>
      </c>
    </row>
    <row r="289" spans="1:19" x14ac:dyDescent="0.2">
      <c r="A289" s="34">
        <v>285</v>
      </c>
      <c r="B289" s="514" t="s">
        <v>1569</v>
      </c>
      <c r="C289" s="510"/>
      <c r="D289" s="365">
        <v>87439</v>
      </c>
      <c r="E289" s="515">
        <v>631193420</v>
      </c>
      <c r="F289" s="416" t="s">
        <v>1563</v>
      </c>
      <c r="G289" s="355" t="s">
        <v>877</v>
      </c>
      <c r="H289" s="356">
        <v>10</v>
      </c>
      <c r="I289" s="516">
        <v>14410</v>
      </c>
      <c r="J289" s="366">
        <f t="shared" si="17"/>
        <v>434</v>
      </c>
      <c r="K289" s="305"/>
      <c r="L289" s="305"/>
      <c r="M289" s="337">
        <v>434</v>
      </c>
      <c r="N289" s="239"/>
      <c r="O289" s="517"/>
      <c r="P289" s="513" t="s">
        <v>1564</v>
      </c>
    </row>
    <row r="290" spans="1:19" x14ac:dyDescent="0.2">
      <c r="A290" s="34">
        <v>286</v>
      </c>
      <c r="B290" s="266"/>
      <c r="C290" s="41"/>
      <c r="D290" s="73"/>
      <c r="E290" s="75"/>
      <c r="F290" s="35" t="s">
        <v>1563</v>
      </c>
      <c r="G290" s="74" t="s">
        <v>89</v>
      </c>
      <c r="H290" s="45">
        <v>10</v>
      </c>
      <c r="I290" s="37">
        <v>11110</v>
      </c>
      <c r="J290" s="220">
        <f t="shared" ref="J290:J292" si="20">SUM(K290+L290+M290+N290+O290)</f>
        <v>6487.34</v>
      </c>
      <c r="K290" s="182">
        <v>6487.34</v>
      </c>
      <c r="L290" s="182"/>
      <c r="M290" s="185"/>
      <c r="N290" s="186"/>
      <c r="O290" s="183"/>
      <c r="P290" s="292"/>
      <c r="S290" s="262"/>
    </row>
    <row r="291" spans="1:19" x14ac:dyDescent="0.2">
      <c r="A291" s="34">
        <v>287</v>
      </c>
      <c r="B291" s="266"/>
      <c r="C291" s="41"/>
      <c r="D291" s="73"/>
      <c r="E291" s="75"/>
      <c r="F291" s="35" t="s">
        <v>1563</v>
      </c>
      <c r="G291" s="74" t="s">
        <v>90</v>
      </c>
      <c r="H291" s="45">
        <v>10</v>
      </c>
      <c r="I291" s="37">
        <v>11110</v>
      </c>
      <c r="J291" s="220">
        <f t="shared" si="20"/>
        <v>322161.34999999998</v>
      </c>
      <c r="K291" s="182">
        <v>322161.34999999998</v>
      </c>
      <c r="L291" s="182"/>
      <c r="M291" s="185"/>
      <c r="N291" s="186"/>
      <c r="O291" s="183"/>
      <c r="P291" s="292"/>
      <c r="S291" s="262"/>
    </row>
    <row r="292" spans="1:19" ht="13.5" thickBot="1" x14ac:dyDescent="0.25">
      <c r="A292" s="34">
        <v>288</v>
      </c>
      <c r="B292" s="266"/>
      <c r="C292" s="41"/>
      <c r="D292" s="73"/>
      <c r="E292" s="75"/>
      <c r="F292" s="35" t="s">
        <v>1563</v>
      </c>
      <c r="G292" s="74" t="s">
        <v>91</v>
      </c>
      <c r="H292" s="45">
        <v>10</v>
      </c>
      <c r="I292" s="37">
        <v>11110</v>
      </c>
      <c r="J292" s="220">
        <f t="shared" si="20"/>
        <v>71634.86</v>
      </c>
      <c r="K292" s="182">
        <v>71634.86</v>
      </c>
      <c r="L292" s="182"/>
      <c r="M292" s="185"/>
      <c r="N292" s="186"/>
      <c r="O292" s="183"/>
      <c r="P292" s="292"/>
    </row>
    <row r="293" spans="1:19" ht="13.5" thickBot="1" x14ac:dyDescent="0.25">
      <c r="A293" s="232"/>
      <c r="B293" s="374"/>
      <c r="C293" s="233"/>
      <c r="D293" s="233"/>
      <c r="E293" s="234"/>
      <c r="F293" s="233"/>
      <c r="G293" s="234"/>
      <c r="H293" s="197"/>
      <c r="I293" s="235" t="s">
        <v>42</v>
      </c>
      <c r="J293" s="237">
        <f>SUM(J7:J292)</f>
        <v>1280108.6500000001</v>
      </c>
      <c r="K293" s="237">
        <f>SUM(K7:K292)</f>
        <v>1197870.45</v>
      </c>
      <c r="L293" s="237">
        <f>SUM(L7:L292)</f>
        <v>21275.73000000001</v>
      </c>
      <c r="M293" s="237">
        <f>SUM(M7:M292)</f>
        <v>60962.469999999994</v>
      </c>
      <c r="N293" s="237">
        <f>SUM(N7:N292)</f>
        <v>0</v>
      </c>
      <c r="O293" s="237">
        <f>SUM(O7:O292)</f>
        <v>0</v>
      </c>
      <c r="P293" s="238"/>
      <c r="Q293" s="2"/>
    </row>
    <row r="294" spans="1:19" x14ac:dyDescent="0.2">
      <c r="A294" s="91"/>
      <c r="B294" s="375"/>
      <c r="C294" s="107"/>
      <c r="D294" s="3"/>
      <c r="E294" s="2"/>
      <c r="F294" s="3"/>
      <c r="G294" s="2"/>
      <c r="J294" s="483"/>
      <c r="K294" s="23"/>
      <c r="L294" s="23"/>
      <c r="M294" s="23"/>
      <c r="N294" s="23"/>
      <c r="O294" s="99"/>
      <c r="P294" s="2"/>
      <c r="Q294" s="2"/>
    </row>
    <row r="295" spans="1:19" x14ac:dyDescent="0.2">
      <c r="A295" s="81"/>
      <c r="B295" s="376"/>
      <c r="C295" s="3"/>
      <c r="D295" s="2"/>
      <c r="G295" s="2"/>
      <c r="H295" s="262"/>
      <c r="I295" s="272"/>
      <c r="J295" s="428"/>
      <c r="L295" s="310"/>
      <c r="M295" s="10"/>
      <c r="N295" s="99"/>
      <c r="P295" s="23"/>
      <c r="Q295" s="2"/>
    </row>
    <row r="296" spans="1:19" x14ac:dyDescent="0.2">
      <c r="A296" s="81"/>
      <c r="B296" s="375"/>
      <c r="C296" s="107"/>
      <c r="D296" s="3"/>
      <c r="E296" s="2"/>
      <c r="F296" s="3"/>
      <c r="G296" s="2"/>
      <c r="J296" s="306"/>
      <c r="K296" s="262"/>
      <c r="L296" s="310"/>
      <c r="M296" s="310"/>
      <c r="O296" s="3"/>
      <c r="P296" s="2"/>
      <c r="Q296" s="2"/>
    </row>
    <row r="297" spans="1:19" x14ac:dyDescent="0.2">
      <c r="A297" s="81"/>
      <c r="B297" s="375"/>
      <c r="C297" s="107"/>
      <c r="D297" s="3"/>
      <c r="E297" s="2"/>
      <c r="F297" s="3"/>
      <c r="G297" s="2"/>
      <c r="L297" s="310"/>
      <c r="M297" s="310"/>
      <c r="O297" s="3"/>
      <c r="P297" s="2"/>
      <c r="Q297" s="2"/>
    </row>
    <row r="298" spans="1:19" x14ac:dyDescent="0.2">
      <c r="A298" s="81"/>
      <c r="B298" s="375"/>
      <c r="C298" s="107"/>
      <c r="D298" s="3"/>
      <c r="E298" s="2"/>
      <c r="F298" s="3"/>
      <c r="G298" s="2"/>
      <c r="L298" s="310"/>
      <c r="M298" s="310"/>
      <c r="O298" s="3"/>
      <c r="P298" s="2"/>
      <c r="Q298" s="2"/>
    </row>
    <row r="299" spans="1:19" x14ac:dyDescent="0.2">
      <c r="A299" s="81"/>
      <c r="B299" s="375"/>
      <c r="C299" s="107"/>
      <c r="D299" s="3"/>
      <c r="E299" s="2"/>
      <c r="F299" s="3"/>
      <c r="G299" s="2"/>
      <c r="L299" s="310"/>
      <c r="M299" s="310"/>
      <c r="O299" s="3"/>
      <c r="P299" s="2"/>
      <c r="Q299" s="2"/>
    </row>
    <row r="300" spans="1:19" x14ac:dyDescent="0.2">
      <c r="A300" s="91"/>
      <c r="B300" s="375"/>
      <c r="C300" s="107"/>
      <c r="D300" s="3"/>
      <c r="E300" s="2"/>
      <c r="F300" s="3"/>
      <c r="G300" s="2"/>
      <c r="L300" s="310"/>
      <c r="M300" s="310"/>
      <c r="O300" s="3"/>
      <c r="P300" s="2"/>
      <c r="Q300" s="2"/>
    </row>
    <row r="301" spans="1:19" x14ac:dyDescent="0.2">
      <c r="A301" s="91"/>
      <c r="B301" s="375"/>
      <c r="C301" s="107"/>
      <c r="D301" s="3"/>
      <c r="E301" s="2"/>
      <c r="F301" s="3"/>
      <c r="G301" s="2"/>
      <c r="L301" s="310"/>
      <c r="M301" s="310"/>
      <c r="O301" s="3"/>
      <c r="P301" s="2"/>
      <c r="Q301" s="2"/>
    </row>
    <row r="302" spans="1:19" x14ac:dyDescent="0.2">
      <c r="A302" s="91"/>
      <c r="B302" s="375"/>
      <c r="C302" s="107"/>
      <c r="D302" s="3"/>
      <c r="E302" s="2"/>
      <c r="F302" s="3"/>
      <c r="G302" s="2"/>
      <c r="L302" s="357"/>
      <c r="M302" s="310"/>
      <c r="O302" s="3"/>
      <c r="P302" s="2"/>
      <c r="Q302" s="2"/>
    </row>
    <row r="303" spans="1:19" x14ac:dyDescent="0.2">
      <c r="A303" s="91"/>
      <c r="L303" s="310"/>
      <c r="M303" s="357"/>
    </row>
    <row r="304" spans="1:19" x14ac:dyDescent="0.2">
      <c r="A304" s="91"/>
      <c r="L304" s="310"/>
      <c r="M304" s="310"/>
    </row>
    <row r="305" spans="1:13" x14ac:dyDescent="0.2">
      <c r="A305" s="91"/>
      <c r="L305" s="310"/>
      <c r="M305" s="310"/>
    </row>
    <row r="306" spans="1:13" x14ac:dyDescent="0.2">
      <c r="A306" s="91"/>
      <c r="L306" s="310"/>
      <c r="M306" s="310"/>
    </row>
    <row r="307" spans="1:13" x14ac:dyDescent="0.2">
      <c r="A307" s="91"/>
      <c r="L307" s="310"/>
      <c r="M307" s="310"/>
    </row>
    <row r="308" spans="1:13" x14ac:dyDescent="0.2">
      <c r="A308" s="91"/>
      <c r="M308" s="310"/>
    </row>
    <row r="309" spans="1:13" x14ac:dyDescent="0.2">
      <c r="A309" s="91"/>
    </row>
    <row r="310" spans="1:13" x14ac:dyDescent="0.2">
      <c r="A310" s="91"/>
    </row>
    <row r="311" spans="1:13" x14ac:dyDescent="0.2">
      <c r="A311" s="91"/>
    </row>
    <row r="312" spans="1:13" x14ac:dyDescent="0.2">
      <c r="A312" s="91"/>
    </row>
    <row r="313" spans="1:13" x14ac:dyDescent="0.2">
      <c r="A313" s="91"/>
    </row>
    <row r="422" spans="18:21" x14ac:dyDescent="0.2">
      <c r="R422" s="3"/>
      <c r="S422" s="3"/>
      <c r="T422" s="3"/>
    </row>
    <row r="428" spans="18:21" x14ac:dyDescent="0.2">
      <c r="U428" s="3"/>
    </row>
    <row r="502" spans="17:17" x14ac:dyDescent="0.2">
      <c r="Q502" s="2"/>
    </row>
    <row r="508" spans="17:17" x14ac:dyDescent="0.2">
      <c r="Q508" s="2"/>
    </row>
    <row r="513" spans="2:16" x14ac:dyDescent="0.2">
      <c r="B513" s="2"/>
      <c r="C513" s="2"/>
      <c r="D513" s="2"/>
      <c r="E513" s="2"/>
      <c r="G513" s="2"/>
      <c r="P513" s="2"/>
    </row>
    <row r="519" spans="2:16" x14ac:dyDescent="0.2">
      <c r="B519" s="2"/>
      <c r="C519" s="2"/>
      <c r="D519" s="2"/>
      <c r="E519" s="2"/>
      <c r="G519" s="2"/>
      <c r="P519" s="2"/>
    </row>
    <row r="578" spans="1:21" s="3" customFormat="1" x14ac:dyDescent="0.2">
      <c r="A578" s="2"/>
      <c r="B578" s="370"/>
      <c r="C578" s="81"/>
      <c r="D578" s="107"/>
      <c r="F578" s="2"/>
      <c r="H578" s="2"/>
      <c r="I578" s="2"/>
      <c r="J578" s="2"/>
      <c r="K578" s="2"/>
      <c r="L578" s="2"/>
      <c r="M578" s="2"/>
      <c r="N578" s="2"/>
      <c r="O578" s="2"/>
      <c r="Q578" s="99"/>
      <c r="R578" s="2"/>
      <c r="S578" s="2"/>
      <c r="T578" s="2"/>
      <c r="U578" s="2"/>
    </row>
    <row r="660" spans="2:17" x14ac:dyDescent="0.2">
      <c r="Q660" s="2"/>
    </row>
    <row r="661" spans="2:17" x14ac:dyDescent="0.2">
      <c r="Q661" s="2"/>
    </row>
    <row r="662" spans="2:17" x14ac:dyDescent="0.2">
      <c r="Q662" s="2"/>
    </row>
    <row r="665" spans="2:17" x14ac:dyDescent="0.2">
      <c r="Q665" s="2"/>
    </row>
    <row r="671" spans="2:17" x14ac:dyDescent="0.2">
      <c r="B671" s="377"/>
      <c r="C671" s="86"/>
      <c r="P671" s="2"/>
    </row>
    <row r="672" spans="2:17" x14ac:dyDescent="0.2">
      <c r="B672" s="377"/>
      <c r="C672" s="86"/>
      <c r="K672" s="39"/>
      <c r="L672" s="39"/>
      <c r="P672" s="2"/>
    </row>
    <row r="673" spans="2:16" x14ac:dyDescent="0.2">
      <c r="B673" s="377"/>
      <c r="C673" s="86"/>
      <c r="M673" s="39"/>
      <c r="N673" s="39"/>
      <c r="O673" s="39"/>
      <c r="P673" s="2"/>
    </row>
    <row r="675" spans="2:16" x14ac:dyDescent="0.2">
      <c r="K675" s="23"/>
      <c r="L675" s="23"/>
    </row>
    <row r="676" spans="2:16" x14ac:dyDescent="0.2">
      <c r="M676" s="23"/>
      <c r="P676" s="2"/>
    </row>
    <row r="692" spans="1:17" x14ac:dyDescent="0.2">
      <c r="Q692" s="2"/>
    </row>
    <row r="693" spans="1:17" x14ac:dyDescent="0.2">
      <c r="Q693" s="2"/>
    </row>
    <row r="694" spans="1:17" x14ac:dyDescent="0.2">
      <c r="Q694" s="2"/>
    </row>
    <row r="703" spans="1:17" x14ac:dyDescent="0.2">
      <c r="A703" s="42"/>
      <c r="B703" s="2"/>
      <c r="C703" s="2"/>
      <c r="D703" s="2"/>
      <c r="E703" s="2"/>
      <c r="G703" s="2"/>
      <c r="P703" s="2"/>
    </row>
    <row r="704" spans="1:17" x14ac:dyDescent="0.2">
      <c r="A704" s="42"/>
      <c r="B704" s="2"/>
      <c r="C704" s="2"/>
      <c r="D704" s="2"/>
      <c r="E704" s="2"/>
      <c r="G704" s="2"/>
      <c r="P704" s="2"/>
    </row>
    <row r="705" spans="1:16" x14ac:dyDescent="0.2">
      <c r="A705" s="43"/>
      <c r="B705" s="2"/>
      <c r="C705" s="2"/>
      <c r="D705" s="2"/>
      <c r="E705" s="2"/>
      <c r="G705" s="2"/>
      <c r="P705" s="2"/>
    </row>
    <row r="832" spans="19:19" x14ac:dyDescent="0.2">
      <c r="S832" s="13"/>
    </row>
    <row r="862" spans="19:19" x14ac:dyDescent="0.2">
      <c r="S862" s="13"/>
    </row>
    <row r="873" spans="19:19" x14ac:dyDescent="0.2">
      <c r="S873" s="13"/>
    </row>
    <row r="912" spans="17:17" x14ac:dyDescent="0.2">
      <c r="Q912" s="2"/>
    </row>
    <row r="916" spans="2:19" x14ac:dyDescent="0.2">
      <c r="S916" s="13"/>
    </row>
    <row r="917" spans="2:19" x14ac:dyDescent="0.2">
      <c r="S917" s="13"/>
    </row>
    <row r="923" spans="2:19" x14ac:dyDescent="0.2">
      <c r="B923" s="2"/>
      <c r="C923" s="2"/>
      <c r="D923" s="2"/>
      <c r="E923" s="2"/>
      <c r="G923" s="2"/>
      <c r="P923" s="2"/>
      <c r="S923" s="13"/>
    </row>
    <row r="942" spans="17:17" x14ac:dyDescent="0.2">
      <c r="Q942" s="2"/>
    </row>
    <row r="953" s="2" customFormat="1" x14ac:dyDescent="0.2"/>
    <row r="964" spans="2:16" x14ac:dyDescent="0.2">
      <c r="B964" s="2"/>
      <c r="C964" s="2"/>
      <c r="D964" s="2"/>
      <c r="E964" s="2"/>
      <c r="G964" s="2"/>
      <c r="P964" s="2"/>
    </row>
    <row r="989" spans="19:19" x14ac:dyDescent="0.2">
      <c r="S989" s="13"/>
    </row>
    <row r="993" spans="2:19" x14ac:dyDescent="0.2">
      <c r="S993" s="13"/>
    </row>
    <row r="996" spans="2:19" x14ac:dyDescent="0.2">
      <c r="Q996" s="2"/>
    </row>
    <row r="997" spans="2:19" x14ac:dyDescent="0.2">
      <c r="Q997" s="2"/>
    </row>
    <row r="1003" spans="2:19" x14ac:dyDescent="0.2">
      <c r="Q1003" s="2"/>
    </row>
    <row r="1007" spans="2:19" x14ac:dyDescent="0.2">
      <c r="B1007" s="2"/>
      <c r="C1007" s="2"/>
      <c r="D1007" s="2"/>
      <c r="E1007" s="2"/>
      <c r="G1007" s="2"/>
      <c r="P1007" s="2"/>
    </row>
    <row r="1008" spans="2:19" x14ac:dyDescent="0.2">
      <c r="B1008" s="2"/>
      <c r="C1008" s="2"/>
      <c r="D1008" s="2"/>
      <c r="E1008" s="2"/>
      <c r="G1008" s="2"/>
      <c r="P1008" s="2"/>
    </row>
    <row r="1014" spans="2:16" x14ac:dyDescent="0.2">
      <c r="B1014" s="2"/>
      <c r="C1014" s="2"/>
      <c r="D1014" s="2"/>
      <c r="E1014" s="2"/>
      <c r="G1014" s="2"/>
      <c r="P1014" s="2"/>
    </row>
    <row r="1069" spans="17:17" x14ac:dyDescent="0.2">
      <c r="Q1069" s="2"/>
    </row>
    <row r="1073" spans="2:17" x14ac:dyDescent="0.2">
      <c r="Q1073" s="2"/>
    </row>
    <row r="1080" spans="2:17" x14ac:dyDescent="0.2">
      <c r="B1080" s="2"/>
      <c r="C1080" s="2"/>
      <c r="D1080" s="2"/>
      <c r="E1080" s="2"/>
      <c r="G1080" s="2"/>
      <c r="P1080" s="2"/>
    </row>
    <row r="1084" spans="2:17" x14ac:dyDescent="0.2">
      <c r="B1084" s="2"/>
      <c r="C1084" s="2"/>
      <c r="D1084" s="2"/>
      <c r="E1084" s="2"/>
      <c r="G1084" s="2"/>
      <c r="P1084" s="2"/>
    </row>
  </sheetData>
  <autoFilter ref="A6:P219" xr:uid="{00000000-0009-0000-0000-000010000000}"/>
  <phoneticPr fontId="2" type="noConversion"/>
  <pageMargins left="0.75" right="0.75" top="1" bottom="1" header="0.5" footer="0.5"/>
  <pageSetup scale="80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X85"/>
  <sheetViews>
    <sheetView topLeftCell="A4" zoomScaleNormal="100" workbookViewId="0">
      <selection activeCell="I47" sqref="I47"/>
    </sheetView>
  </sheetViews>
  <sheetFormatPr defaultRowHeight="12.75" x14ac:dyDescent="0.2"/>
  <cols>
    <col min="1" max="1" width="14" style="115" customWidth="1"/>
    <col min="2" max="2" width="9.140625" style="115" hidden="1" customWidth="1"/>
    <col min="3" max="3" width="11.7109375" style="115" customWidth="1"/>
    <col min="4" max="4" width="8.85546875" style="115" customWidth="1"/>
    <col min="5" max="6" width="8.7109375" style="115" customWidth="1"/>
    <col min="7" max="7" width="8.85546875" style="115" customWidth="1"/>
    <col min="8" max="8" width="9.85546875" style="115" customWidth="1"/>
    <col min="9" max="9" width="11.7109375" style="115" customWidth="1"/>
    <col min="10" max="10" width="8.5703125" style="115" customWidth="1"/>
    <col min="11" max="11" width="9.85546875" style="115" customWidth="1"/>
    <col min="12" max="12" width="9.140625" style="115" customWidth="1"/>
    <col min="13" max="13" width="9" style="115" customWidth="1"/>
    <col min="14" max="14" width="9.28515625" style="115" customWidth="1"/>
    <col min="15" max="15" width="10.5703125" style="115" customWidth="1"/>
    <col min="16" max="17" width="9" style="115" customWidth="1"/>
    <col min="18" max="18" width="9.140625" style="115" customWidth="1"/>
    <col min="19" max="19" width="12.7109375" style="115" customWidth="1"/>
    <col min="20" max="20" width="12.28515625" style="116" customWidth="1"/>
    <col min="21" max="21" width="11" style="115" customWidth="1"/>
    <col min="22" max="22" width="11.7109375" style="115" bestFit="1" customWidth="1"/>
    <col min="23" max="23" width="12.5703125" style="115" customWidth="1"/>
    <col min="24" max="24" width="14.28515625" style="115" customWidth="1"/>
    <col min="25" max="16384" width="9.140625" style="115"/>
  </cols>
  <sheetData>
    <row r="1" spans="1:23" x14ac:dyDescent="0.2">
      <c r="A1" s="82"/>
      <c r="B1" s="113"/>
      <c r="C1" s="113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81"/>
      <c r="S1" s="114"/>
    </row>
    <row r="2" spans="1:23" ht="15" x14ac:dyDescent="0.2">
      <c r="G2" s="117" t="s">
        <v>35</v>
      </c>
      <c r="H2" s="118"/>
      <c r="I2" s="119"/>
      <c r="J2" s="114"/>
      <c r="K2" s="83" t="s">
        <v>31</v>
      </c>
      <c r="L2" s="114"/>
      <c r="M2" s="114"/>
      <c r="S2" s="114"/>
    </row>
    <row r="3" spans="1:23" x14ac:dyDescent="0.2">
      <c r="G3" s="120" t="s">
        <v>32</v>
      </c>
      <c r="H3" s="120"/>
      <c r="I3" s="120"/>
      <c r="J3" s="81"/>
      <c r="K3" s="81" t="s">
        <v>33</v>
      </c>
      <c r="L3" s="81"/>
      <c r="M3" s="81"/>
      <c r="S3" s="114"/>
    </row>
    <row r="4" spans="1:23" ht="15.75" x14ac:dyDescent="0.25">
      <c r="A4" s="114"/>
      <c r="B4" s="114"/>
      <c r="C4" s="114"/>
      <c r="E4" s="121"/>
      <c r="F4" s="122"/>
      <c r="G4" s="120" t="s">
        <v>36</v>
      </c>
      <c r="H4" s="123"/>
      <c r="I4" s="120"/>
      <c r="J4" s="81"/>
      <c r="K4" s="81" t="s">
        <v>37</v>
      </c>
      <c r="L4" s="81"/>
      <c r="M4" s="81"/>
      <c r="N4" s="114"/>
      <c r="O4" s="114"/>
      <c r="P4" s="114"/>
      <c r="Q4" s="114"/>
      <c r="S4" s="114"/>
    </row>
    <row r="5" spans="1:23" x14ac:dyDescent="0.2">
      <c r="A5" s="114"/>
      <c r="B5" s="114"/>
      <c r="C5" s="114"/>
      <c r="E5" s="82"/>
      <c r="F5" s="81"/>
      <c r="N5" s="81"/>
      <c r="O5" s="114"/>
      <c r="P5" s="114"/>
      <c r="Q5" s="114"/>
      <c r="S5" s="114"/>
    </row>
    <row r="6" spans="1:23" ht="15" x14ac:dyDescent="0.2">
      <c r="A6" s="114"/>
      <c r="B6" s="114"/>
      <c r="C6" s="114" t="s">
        <v>30</v>
      </c>
      <c r="E6" s="82"/>
      <c r="F6" s="82"/>
      <c r="H6" s="124" t="s">
        <v>34</v>
      </c>
      <c r="I6" s="124"/>
      <c r="J6" s="124"/>
      <c r="K6" s="124"/>
      <c r="L6" s="83"/>
      <c r="M6" s="83"/>
      <c r="N6" s="81"/>
      <c r="O6" s="114"/>
      <c r="P6" s="114"/>
      <c r="Q6" s="114"/>
      <c r="S6" s="114"/>
    </row>
    <row r="7" spans="1:23" ht="15" x14ac:dyDescent="0.2">
      <c r="A7" s="114"/>
      <c r="B7" s="114"/>
      <c r="C7" s="114"/>
      <c r="H7" s="83"/>
      <c r="I7" s="114"/>
      <c r="J7" s="114"/>
      <c r="K7" s="114"/>
      <c r="L7" s="114"/>
      <c r="M7" s="114"/>
      <c r="N7" s="114"/>
      <c r="O7" s="114"/>
      <c r="P7" s="114"/>
      <c r="Q7" s="114"/>
    </row>
    <row r="8" spans="1:23" ht="15.75" thickBot="1" x14ac:dyDescent="0.3">
      <c r="A8" s="125" t="s">
        <v>1611</v>
      </c>
      <c r="B8" s="126"/>
      <c r="C8" s="127"/>
      <c r="D8" s="126"/>
      <c r="E8" s="126"/>
      <c r="F8" s="126"/>
      <c r="G8" s="126"/>
      <c r="H8" s="126"/>
      <c r="I8" s="114"/>
      <c r="J8" s="114"/>
      <c r="K8" s="114"/>
      <c r="L8" s="114"/>
      <c r="M8" s="114"/>
      <c r="N8" s="114"/>
      <c r="O8" s="114"/>
      <c r="P8" s="114"/>
      <c r="Q8" s="114"/>
      <c r="R8" s="114"/>
    </row>
    <row r="9" spans="1:23" ht="13.5" thickBot="1" x14ac:dyDescent="0.25">
      <c r="A9" s="128">
        <v>631</v>
      </c>
      <c r="B9" s="129"/>
      <c r="C9" s="130">
        <v>16015</v>
      </c>
      <c r="D9" s="131">
        <v>16315</v>
      </c>
      <c r="E9" s="132">
        <v>16629</v>
      </c>
      <c r="F9" s="132">
        <v>16775</v>
      </c>
      <c r="G9" s="132">
        <v>16915</v>
      </c>
      <c r="H9" s="132">
        <v>17515</v>
      </c>
      <c r="I9" s="132">
        <v>18015</v>
      </c>
      <c r="J9" s="132">
        <v>19575</v>
      </c>
      <c r="K9" s="132">
        <v>47015</v>
      </c>
      <c r="L9" s="132">
        <v>48015</v>
      </c>
      <c r="M9" s="132">
        <v>65075</v>
      </c>
      <c r="N9" s="132">
        <v>66080</v>
      </c>
      <c r="O9" s="132">
        <v>73900</v>
      </c>
      <c r="P9" s="132">
        <v>75571</v>
      </c>
      <c r="Q9" s="132">
        <v>75572</v>
      </c>
      <c r="R9" s="132">
        <v>85015</v>
      </c>
      <c r="S9" s="133">
        <v>92075</v>
      </c>
      <c r="T9" s="113" t="s">
        <v>46</v>
      </c>
    </row>
    <row r="10" spans="1:23" ht="13.5" thickBot="1" x14ac:dyDescent="0.25">
      <c r="A10" s="134" t="s">
        <v>45</v>
      </c>
      <c r="B10" s="135"/>
      <c r="C10" s="136" t="s">
        <v>13</v>
      </c>
      <c r="D10" s="137" t="s">
        <v>14</v>
      </c>
      <c r="E10" s="138" t="s">
        <v>16</v>
      </c>
      <c r="F10" s="138" t="s">
        <v>25</v>
      </c>
      <c r="G10" s="138" t="s">
        <v>29</v>
      </c>
      <c r="H10" s="138" t="s">
        <v>15</v>
      </c>
      <c r="I10" s="138" t="s">
        <v>17</v>
      </c>
      <c r="J10" s="138" t="s">
        <v>26</v>
      </c>
      <c r="K10" s="138" t="s">
        <v>27</v>
      </c>
      <c r="L10" s="138" t="s">
        <v>18</v>
      </c>
      <c r="M10" s="138" t="s">
        <v>19</v>
      </c>
      <c r="N10" s="138" t="s">
        <v>20</v>
      </c>
      <c r="O10" s="138" t="s">
        <v>21</v>
      </c>
      <c r="P10" s="139" t="s">
        <v>43</v>
      </c>
      <c r="Q10" s="139" t="s">
        <v>54</v>
      </c>
      <c r="R10" s="138" t="s">
        <v>22</v>
      </c>
      <c r="S10" s="140" t="s">
        <v>23</v>
      </c>
    </row>
    <row r="11" spans="1:23" x14ac:dyDescent="0.2">
      <c r="A11" s="141" t="s">
        <v>7</v>
      </c>
      <c r="B11" s="142"/>
      <c r="C11" s="380">
        <v>44609.7</v>
      </c>
      <c r="D11" s="187">
        <v>39122.04</v>
      </c>
      <c r="E11" s="381">
        <v>13499.61</v>
      </c>
      <c r="F11" s="381">
        <v>9389.4500000000007</v>
      </c>
      <c r="G11" s="353">
        <v>63291.41</v>
      </c>
      <c r="H11" s="353">
        <v>30107.759999999998</v>
      </c>
      <c r="I11" s="353">
        <v>55461.16</v>
      </c>
      <c r="J11" s="381">
        <v>8415.58</v>
      </c>
      <c r="K11" s="381">
        <v>29007.49</v>
      </c>
      <c r="L11" s="381">
        <v>10679.66</v>
      </c>
      <c r="M11" s="381">
        <v>11505.45</v>
      </c>
      <c r="N11" s="381">
        <v>15192.23</v>
      </c>
      <c r="O11" s="381">
        <v>322428.43</v>
      </c>
      <c r="P11" s="381">
        <v>22124.36</v>
      </c>
      <c r="Q11" s="381">
        <v>20584.41</v>
      </c>
      <c r="R11" s="381">
        <v>31992.46</v>
      </c>
      <c r="S11" s="381">
        <v>1197870.45</v>
      </c>
      <c r="T11" s="143">
        <f t="shared" ref="T11:T16" si="0">SUM(C11:S11)</f>
        <v>1925281.65</v>
      </c>
      <c r="U11" s="352"/>
      <c r="V11" s="338"/>
    </row>
    <row r="12" spans="1:23" x14ac:dyDescent="0.2">
      <c r="A12" s="144" t="s">
        <v>44</v>
      </c>
      <c r="B12" s="145"/>
      <c r="C12" s="383">
        <v>336945.28</v>
      </c>
      <c r="D12" s="384">
        <v>20580.3</v>
      </c>
      <c r="E12" s="353">
        <v>2871.7</v>
      </c>
      <c r="F12" s="353">
        <v>78.8</v>
      </c>
      <c r="G12" s="353">
        <v>1856.4</v>
      </c>
      <c r="H12" s="353">
        <v>685284.25</v>
      </c>
      <c r="I12" s="353">
        <v>372260.15</v>
      </c>
      <c r="J12" s="353">
        <v>1449.7</v>
      </c>
      <c r="K12" s="353">
        <v>2884.65</v>
      </c>
      <c r="L12" s="353">
        <v>2845.46</v>
      </c>
      <c r="M12" s="353">
        <v>2856.6</v>
      </c>
      <c r="N12" s="353">
        <v>3805.76</v>
      </c>
      <c r="O12" s="353">
        <v>356878.85</v>
      </c>
      <c r="P12" s="310">
        <v>1059.8</v>
      </c>
      <c r="Q12" s="353">
        <v>11054.34</v>
      </c>
      <c r="R12" s="310">
        <v>3994.08</v>
      </c>
      <c r="S12" s="385">
        <v>60962.47</v>
      </c>
      <c r="T12" s="143">
        <f t="shared" si="0"/>
        <v>1867668.59</v>
      </c>
      <c r="U12" s="352"/>
      <c r="V12" s="535"/>
      <c r="W12" s="536"/>
    </row>
    <row r="13" spans="1:23" x14ac:dyDescent="0.2">
      <c r="A13" s="146" t="s">
        <v>8</v>
      </c>
      <c r="B13" s="147"/>
      <c r="C13" s="384"/>
      <c r="D13" s="384"/>
      <c r="E13" s="353"/>
      <c r="F13" s="353"/>
      <c r="G13" s="353"/>
      <c r="H13" s="353"/>
      <c r="I13" s="353">
        <v>150000</v>
      </c>
      <c r="J13" s="353"/>
      <c r="K13" s="353"/>
      <c r="L13" s="353"/>
      <c r="M13" s="353"/>
      <c r="N13" s="353"/>
      <c r="O13" s="353">
        <v>10925.14</v>
      </c>
      <c r="P13" s="353">
        <v>1295.43</v>
      </c>
      <c r="Q13" s="353">
        <v>1233.95</v>
      </c>
      <c r="R13" s="353"/>
      <c r="S13" s="385">
        <v>21275.73</v>
      </c>
      <c r="T13" s="143">
        <f t="shared" si="0"/>
        <v>184730.25000000003</v>
      </c>
      <c r="V13" s="423"/>
    </row>
    <row r="14" spans="1:23" x14ac:dyDescent="0.2">
      <c r="A14" s="146" t="s">
        <v>10</v>
      </c>
      <c r="B14" s="147"/>
      <c r="C14" s="384">
        <v>9695</v>
      </c>
      <c r="D14" s="384"/>
      <c r="E14" s="353"/>
      <c r="F14" s="353"/>
      <c r="G14" s="353"/>
      <c r="H14" s="353">
        <v>21192.58</v>
      </c>
      <c r="I14" s="353"/>
      <c r="J14" s="353"/>
      <c r="K14" s="353"/>
      <c r="L14" s="353"/>
      <c r="M14" s="353"/>
      <c r="N14" s="353"/>
      <c r="O14" s="353"/>
      <c r="P14" s="353"/>
      <c r="Q14" s="353"/>
      <c r="R14" s="353">
        <v>68000</v>
      </c>
      <c r="S14" s="385"/>
      <c r="T14" s="143">
        <f t="shared" si="0"/>
        <v>98887.58</v>
      </c>
      <c r="V14" s="423"/>
    </row>
    <row r="15" spans="1:23" ht="13.5" thickBot="1" x14ac:dyDescent="0.25">
      <c r="A15" s="148" t="s">
        <v>11</v>
      </c>
      <c r="B15" s="149"/>
      <c r="C15" s="386"/>
      <c r="D15" s="386"/>
      <c r="E15" s="387"/>
      <c r="F15" s="387"/>
      <c r="G15" s="387"/>
      <c r="H15" s="387"/>
      <c r="I15" s="387">
        <v>2535879.27</v>
      </c>
      <c r="J15" s="387"/>
      <c r="K15" s="387">
        <v>200000</v>
      </c>
      <c r="L15" s="387"/>
      <c r="M15" s="387"/>
      <c r="N15" s="387"/>
      <c r="O15" s="387">
        <v>65000</v>
      </c>
      <c r="P15" s="387"/>
      <c r="Q15" s="387">
        <v>15000</v>
      </c>
      <c r="R15" s="387"/>
      <c r="S15" s="388"/>
      <c r="T15" s="143">
        <f t="shared" si="0"/>
        <v>2815879.27</v>
      </c>
      <c r="V15" s="423"/>
    </row>
    <row r="16" spans="1:23" ht="12.75" customHeight="1" thickBot="1" x14ac:dyDescent="0.25">
      <c r="A16" s="150" t="s">
        <v>39</v>
      </c>
      <c r="B16" s="151"/>
      <c r="C16" s="152">
        <f>SUM(C11:C15)</f>
        <v>391249.98000000004</v>
      </c>
      <c r="D16" s="152">
        <f t="shared" ref="D16:S16" si="1">SUM(D11:D15)</f>
        <v>59702.34</v>
      </c>
      <c r="E16" s="152">
        <f t="shared" si="1"/>
        <v>16371.310000000001</v>
      </c>
      <c r="F16" s="152">
        <f t="shared" si="1"/>
        <v>9468.25</v>
      </c>
      <c r="G16" s="152">
        <f t="shared" si="1"/>
        <v>65147.810000000005</v>
      </c>
      <c r="H16" s="152">
        <f t="shared" si="1"/>
        <v>736584.59</v>
      </c>
      <c r="I16" s="152">
        <f t="shared" si="1"/>
        <v>3113600.58</v>
      </c>
      <c r="J16" s="152">
        <f t="shared" si="1"/>
        <v>9865.2800000000007</v>
      </c>
      <c r="K16" s="152">
        <f t="shared" si="1"/>
        <v>231892.14</v>
      </c>
      <c r="L16" s="152">
        <f t="shared" si="1"/>
        <v>13525.119999999999</v>
      </c>
      <c r="M16" s="152">
        <f t="shared" si="1"/>
        <v>14362.050000000001</v>
      </c>
      <c r="N16" s="152">
        <f t="shared" si="1"/>
        <v>18997.989999999998</v>
      </c>
      <c r="O16" s="152">
        <f t="shared" si="1"/>
        <v>755232.42</v>
      </c>
      <c r="P16" s="152">
        <f t="shared" si="1"/>
        <v>24479.59</v>
      </c>
      <c r="Q16" s="152">
        <f t="shared" si="1"/>
        <v>47872.7</v>
      </c>
      <c r="R16" s="152">
        <f t="shared" si="1"/>
        <v>103986.54000000001</v>
      </c>
      <c r="S16" s="152">
        <f t="shared" si="1"/>
        <v>1280108.6499999999</v>
      </c>
      <c r="T16" s="153">
        <f t="shared" si="0"/>
        <v>6892447.3399999999</v>
      </c>
      <c r="V16" s="423"/>
      <c r="W16" s="423"/>
    </row>
    <row r="17" spans="1:24" ht="13.5" thickBot="1" x14ac:dyDescent="0.25">
      <c r="A17" s="52"/>
      <c r="B17" s="53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154"/>
      <c r="V17" s="423"/>
      <c r="W17" s="423"/>
    </row>
    <row r="18" spans="1:24" x14ac:dyDescent="0.2">
      <c r="A18" s="155" t="s">
        <v>7</v>
      </c>
      <c r="B18" s="55"/>
      <c r="C18" s="389"/>
      <c r="D18" s="389"/>
      <c r="E18" s="389"/>
      <c r="F18" s="389"/>
      <c r="G18" s="389"/>
      <c r="H18" s="389"/>
      <c r="I18" s="389"/>
      <c r="J18" s="389"/>
      <c r="K18" s="389"/>
      <c r="L18" s="389"/>
      <c r="M18" s="389"/>
      <c r="N18" s="389"/>
      <c r="O18" s="390"/>
      <c r="P18" s="390"/>
      <c r="Q18" s="390"/>
      <c r="R18" s="389"/>
      <c r="S18" s="391"/>
      <c r="T18" s="156">
        <f>SUM(C18:S18)</f>
        <v>0</v>
      </c>
      <c r="V18" s="423"/>
    </row>
    <row r="19" spans="1:24" x14ac:dyDescent="0.2">
      <c r="A19" s="157" t="s">
        <v>44</v>
      </c>
      <c r="B19" s="145"/>
      <c r="C19" s="392">
        <v>9639.1</v>
      </c>
      <c r="D19" s="393"/>
      <c r="E19" s="394"/>
      <c r="F19" s="394"/>
      <c r="G19" s="394"/>
      <c r="H19" s="310"/>
      <c r="I19" s="394"/>
      <c r="J19" s="394"/>
      <c r="K19" s="394"/>
      <c r="L19" s="394"/>
      <c r="M19" s="394"/>
      <c r="N19" s="394"/>
      <c r="O19" s="394"/>
      <c r="P19" s="394"/>
      <c r="Q19" s="394"/>
      <c r="R19" s="394"/>
      <c r="S19" s="395"/>
      <c r="T19" s="143">
        <f>SUM(C19:S19)</f>
        <v>9639.1</v>
      </c>
      <c r="V19" s="423"/>
      <c r="W19" s="423"/>
    </row>
    <row r="20" spans="1:24" x14ac:dyDescent="0.2">
      <c r="A20" s="158" t="s">
        <v>10</v>
      </c>
      <c r="B20" s="147"/>
      <c r="C20" s="396">
        <v>23265.22</v>
      </c>
      <c r="D20" s="353"/>
      <c r="E20" s="387"/>
      <c r="F20" s="387"/>
      <c r="G20" s="387"/>
      <c r="H20" s="387"/>
      <c r="I20" s="387"/>
      <c r="J20" s="387"/>
      <c r="K20" s="387"/>
      <c r="L20" s="387"/>
      <c r="M20" s="387"/>
      <c r="N20" s="387"/>
      <c r="O20" s="387"/>
      <c r="P20" s="387"/>
      <c r="Q20" s="387"/>
      <c r="R20" s="387"/>
      <c r="S20" s="388"/>
      <c r="T20" s="143">
        <f>SUM(C20:S20)</f>
        <v>23265.22</v>
      </c>
    </row>
    <row r="21" spans="1:24" ht="13.5" thickBot="1" x14ac:dyDescent="0.25">
      <c r="A21" s="60" t="s">
        <v>11</v>
      </c>
      <c r="B21" s="61"/>
      <c r="C21" s="397"/>
      <c r="D21" s="397"/>
      <c r="E21" s="398"/>
      <c r="F21" s="398"/>
      <c r="G21" s="398"/>
      <c r="H21" s="398"/>
      <c r="I21" s="398">
        <v>24000</v>
      </c>
      <c r="J21" s="398"/>
      <c r="K21" s="398"/>
      <c r="L21" s="398"/>
      <c r="M21" s="398"/>
      <c r="N21" s="398"/>
      <c r="O21" s="398"/>
      <c r="P21" s="398"/>
      <c r="Q21" s="398"/>
      <c r="R21" s="398"/>
      <c r="S21" s="399"/>
      <c r="T21" s="143">
        <f>SUM(C21:S21)</f>
        <v>24000</v>
      </c>
    </row>
    <row r="22" spans="1:24" ht="13.5" thickBot="1" x14ac:dyDescent="0.25">
      <c r="A22" s="150" t="s">
        <v>40</v>
      </c>
      <c r="B22" s="151"/>
      <c r="C22" s="159">
        <f>SUM(C18:C21)</f>
        <v>32904.32</v>
      </c>
      <c r="D22" s="159">
        <f t="shared" ref="D22:S22" si="2">SUM(D18:D21)</f>
        <v>0</v>
      </c>
      <c r="E22" s="159">
        <f t="shared" si="2"/>
        <v>0</v>
      </c>
      <c r="F22" s="159">
        <f t="shared" si="2"/>
        <v>0</v>
      </c>
      <c r="G22" s="159">
        <f t="shared" si="2"/>
        <v>0</v>
      </c>
      <c r="H22" s="159">
        <f t="shared" si="2"/>
        <v>0</v>
      </c>
      <c r="I22" s="159">
        <f t="shared" si="2"/>
        <v>24000</v>
      </c>
      <c r="J22" s="159">
        <f t="shared" si="2"/>
        <v>0</v>
      </c>
      <c r="K22" s="159">
        <f t="shared" si="2"/>
        <v>0</v>
      </c>
      <c r="L22" s="159">
        <f t="shared" si="2"/>
        <v>0</v>
      </c>
      <c r="M22" s="159">
        <f t="shared" si="2"/>
        <v>0</v>
      </c>
      <c r="N22" s="159">
        <f t="shared" si="2"/>
        <v>0</v>
      </c>
      <c r="O22" s="159">
        <f t="shared" si="2"/>
        <v>0</v>
      </c>
      <c r="P22" s="159">
        <f t="shared" si="2"/>
        <v>0</v>
      </c>
      <c r="Q22" s="159">
        <f t="shared" si="2"/>
        <v>0</v>
      </c>
      <c r="R22" s="159">
        <f t="shared" si="2"/>
        <v>0</v>
      </c>
      <c r="S22" s="159">
        <f t="shared" si="2"/>
        <v>0</v>
      </c>
      <c r="T22" s="160">
        <f>SUM(C22:S22)</f>
        <v>56904.32</v>
      </c>
    </row>
    <row r="23" spans="1:24" ht="13.5" thickBot="1" x14ac:dyDescent="0.25">
      <c r="A23" s="52"/>
      <c r="B23" s="53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154"/>
    </row>
    <row r="24" spans="1:24" ht="12.75" customHeight="1" x14ac:dyDescent="0.2">
      <c r="A24" s="155" t="s">
        <v>7</v>
      </c>
      <c r="B24" s="57"/>
      <c r="C24" s="400"/>
      <c r="D24" s="400"/>
      <c r="E24" s="400"/>
      <c r="F24" s="400"/>
      <c r="G24" s="400"/>
      <c r="H24" s="400"/>
      <c r="I24" s="400"/>
      <c r="J24" s="400"/>
      <c r="K24" s="400"/>
      <c r="L24" s="400"/>
      <c r="M24" s="400"/>
      <c r="N24" s="400"/>
      <c r="O24" s="400"/>
      <c r="P24" s="400"/>
      <c r="Q24" s="400"/>
      <c r="R24" s="400"/>
      <c r="S24" s="401"/>
      <c r="T24" s="156">
        <f>SUM(C24:S24)</f>
        <v>0</v>
      </c>
    </row>
    <row r="25" spans="1:24" ht="12.75" customHeight="1" x14ac:dyDescent="0.2">
      <c r="A25" s="157" t="s">
        <v>44</v>
      </c>
      <c r="B25" s="145"/>
      <c r="C25" s="402"/>
      <c r="D25" s="187"/>
      <c r="E25" s="381"/>
      <c r="F25" s="381"/>
      <c r="G25" s="381"/>
      <c r="H25" s="381"/>
      <c r="I25" s="381"/>
      <c r="J25" s="381"/>
      <c r="K25" s="381"/>
      <c r="L25" s="381"/>
      <c r="M25" s="381"/>
      <c r="N25" s="381"/>
      <c r="O25" s="381"/>
      <c r="P25" s="381"/>
      <c r="Q25" s="381"/>
      <c r="R25" s="381"/>
      <c r="S25" s="382"/>
      <c r="T25" s="161">
        <f>SUM(C25:S25)</f>
        <v>0</v>
      </c>
    </row>
    <row r="26" spans="1:24" ht="13.5" customHeight="1" x14ac:dyDescent="0.2">
      <c r="A26" s="158" t="s">
        <v>10</v>
      </c>
      <c r="B26" s="147"/>
      <c r="C26" s="386"/>
      <c r="D26" s="386"/>
      <c r="E26" s="387"/>
      <c r="F26" s="387"/>
      <c r="G26" s="387"/>
      <c r="H26" s="387"/>
      <c r="I26" s="387"/>
      <c r="J26" s="387"/>
      <c r="K26" s="387"/>
      <c r="L26" s="387"/>
      <c r="M26" s="387"/>
      <c r="N26" s="387"/>
      <c r="O26" s="387"/>
      <c r="P26" s="387"/>
      <c r="Q26" s="387"/>
      <c r="R26" s="387"/>
      <c r="S26" s="388"/>
      <c r="T26" s="161">
        <f>SUM(C26:S26)</f>
        <v>0</v>
      </c>
    </row>
    <row r="27" spans="1:24" ht="12.75" customHeight="1" thickBot="1" x14ac:dyDescent="0.25">
      <c r="A27" s="60" t="s">
        <v>11</v>
      </c>
      <c r="B27" s="61"/>
      <c r="C27" s="397"/>
      <c r="D27" s="397"/>
      <c r="E27" s="398"/>
      <c r="F27" s="398"/>
      <c r="G27" s="398"/>
      <c r="H27" s="398"/>
      <c r="I27" s="398"/>
      <c r="J27" s="398"/>
      <c r="K27" s="398"/>
      <c r="L27" s="398"/>
      <c r="M27" s="398"/>
      <c r="N27" s="398"/>
      <c r="O27" s="398"/>
      <c r="P27" s="398"/>
      <c r="Q27" s="398"/>
      <c r="R27" s="398"/>
      <c r="S27" s="399"/>
      <c r="T27" s="161">
        <f>SUM(C27:S27)</f>
        <v>0</v>
      </c>
    </row>
    <row r="28" spans="1:24" ht="13.5" customHeight="1" thickBot="1" x14ac:dyDescent="0.25">
      <c r="A28" s="150" t="s">
        <v>38</v>
      </c>
      <c r="B28" s="151"/>
      <c r="C28" s="162">
        <f>SUM(C24:C27)</f>
        <v>0</v>
      </c>
      <c r="D28" s="162">
        <f t="shared" ref="D28:S28" si="3">SUM(D24:D27)</f>
        <v>0</v>
      </c>
      <c r="E28" s="162">
        <f t="shared" si="3"/>
        <v>0</v>
      </c>
      <c r="F28" s="162">
        <f t="shared" si="3"/>
        <v>0</v>
      </c>
      <c r="G28" s="162">
        <f t="shared" si="3"/>
        <v>0</v>
      </c>
      <c r="H28" s="162">
        <f t="shared" si="3"/>
        <v>0</v>
      </c>
      <c r="I28" s="162">
        <f t="shared" si="3"/>
        <v>0</v>
      </c>
      <c r="J28" s="162">
        <f t="shared" si="3"/>
        <v>0</v>
      </c>
      <c r="K28" s="162">
        <f t="shared" si="3"/>
        <v>0</v>
      </c>
      <c r="L28" s="162">
        <f t="shared" si="3"/>
        <v>0</v>
      </c>
      <c r="M28" s="162">
        <f t="shared" si="3"/>
        <v>0</v>
      </c>
      <c r="N28" s="162">
        <f t="shared" si="3"/>
        <v>0</v>
      </c>
      <c r="O28" s="162">
        <f t="shared" si="3"/>
        <v>0</v>
      </c>
      <c r="P28" s="162">
        <f t="shared" si="3"/>
        <v>0</v>
      </c>
      <c r="Q28" s="162">
        <f t="shared" si="3"/>
        <v>0</v>
      </c>
      <c r="R28" s="162">
        <f t="shared" si="3"/>
        <v>0</v>
      </c>
      <c r="S28" s="162">
        <f t="shared" si="3"/>
        <v>0</v>
      </c>
      <c r="T28" s="153">
        <f>SUM(C28:S28)</f>
        <v>0</v>
      </c>
    </row>
    <row r="29" spans="1:24" ht="12.75" customHeight="1" thickBot="1" x14ac:dyDescent="0.25">
      <c r="A29" s="52"/>
      <c r="B29" s="53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154"/>
    </row>
    <row r="30" spans="1:24" ht="12.75" customHeight="1" thickBot="1" x14ac:dyDescent="0.25">
      <c r="A30" s="146" t="s">
        <v>56</v>
      </c>
      <c r="B30" s="55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9"/>
      <c r="T30" s="154"/>
      <c r="V30" s="423"/>
      <c r="X30" s="423"/>
    </row>
    <row r="31" spans="1:24" ht="13.5" customHeight="1" thickBot="1" x14ac:dyDescent="0.25">
      <c r="A31" s="148" t="s">
        <v>44</v>
      </c>
      <c r="B31" s="276"/>
      <c r="C31" s="277"/>
      <c r="D31" s="277"/>
      <c r="E31" s="277"/>
      <c r="F31" s="277"/>
      <c r="G31" s="277"/>
      <c r="H31" s="277"/>
      <c r="I31" s="277"/>
      <c r="J31" s="277"/>
      <c r="K31" s="277"/>
      <c r="L31" s="277"/>
      <c r="M31" s="277"/>
      <c r="N31" s="277"/>
      <c r="O31" s="277"/>
      <c r="P31" s="277"/>
      <c r="Q31" s="277"/>
      <c r="R31" s="277"/>
      <c r="S31" s="278"/>
      <c r="T31" s="143">
        <f>SUM(C31:S31)</f>
        <v>0</v>
      </c>
      <c r="V31" s="423"/>
    </row>
    <row r="32" spans="1:24" ht="12.75" customHeight="1" thickBot="1" x14ac:dyDescent="0.25">
      <c r="A32" s="280" t="s">
        <v>55</v>
      </c>
      <c r="B32" s="279"/>
      <c r="C32" s="163">
        <f>SUM(C30:C31)</f>
        <v>0</v>
      </c>
      <c r="D32" s="163">
        <f t="shared" ref="D32:S32" si="4">SUM(D30:D31)</f>
        <v>0</v>
      </c>
      <c r="E32" s="163">
        <f t="shared" si="4"/>
        <v>0</v>
      </c>
      <c r="F32" s="163">
        <f t="shared" si="4"/>
        <v>0</v>
      </c>
      <c r="G32" s="163">
        <f t="shared" si="4"/>
        <v>0</v>
      </c>
      <c r="H32" s="163">
        <f t="shared" si="4"/>
        <v>0</v>
      </c>
      <c r="I32" s="163">
        <f t="shared" si="4"/>
        <v>0</v>
      </c>
      <c r="J32" s="163">
        <f t="shared" si="4"/>
        <v>0</v>
      </c>
      <c r="K32" s="163">
        <f t="shared" si="4"/>
        <v>0</v>
      </c>
      <c r="L32" s="163">
        <f t="shared" si="4"/>
        <v>0</v>
      </c>
      <c r="M32" s="163">
        <f t="shared" si="4"/>
        <v>0</v>
      </c>
      <c r="N32" s="163">
        <f t="shared" si="4"/>
        <v>0</v>
      </c>
      <c r="O32" s="163">
        <f t="shared" si="4"/>
        <v>0</v>
      </c>
      <c r="P32" s="163">
        <f t="shared" si="4"/>
        <v>0</v>
      </c>
      <c r="Q32" s="163">
        <f t="shared" si="4"/>
        <v>0</v>
      </c>
      <c r="R32" s="163">
        <f t="shared" si="4"/>
        <v>0</v>
      </c>
      <c r="S32" s="163">
        <f t="shared" si="4"/>
        <v>0</v>
      </c>
      <c r="T32" s="153">
        <f>SUM(C32:S32)</f>
        <v>0</v>
      </c>
      <c r="V32" s="423"/>
    </row>
    <row r="33" spans="1:24" ht="12.75" customHeight="1" thickBot="1" x14ac:dyDescent="0.25">
      <c r="A33" s="52"/>
      <c r="B33" s="53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164"/>
    </row>
    <row r="34" spans="1:24" ht="15.75" customHeight="1" x14ac:dyDescent="0.2">
      <c r="A34" s="165"/>
      <c r="B34" s="166"/>
      <c r="C34" s="58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3"/>
      <c r="T34" s="143"/>
    </row>
    <row r="35" spans="1:24" ht="17.25" customHeight="1" thickBot="1" x14ac:dyDescent="0.25">
      <c r="A35" s="167"/>
      <c r="B35" s="149"/>
      <c r="C35" s="49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1"/>
      <c r="T35" s="143"/>
      <c r="X35" s="81" t="s">
        <v>57</v>
      </c>
    </row>
    <row r="36" spans="1:24" ht="22.5" customHeight="1" thickBot="1" x14ac:dyDescent="0.25">
      <c r="A36" s="85"/>
      <c r="B36" s="135"/>
      <c r="C36" s="162">
        <f t="shared" ref="C36:P36" si="5">SUM(C34:C35)</f>
        <v>0</v>
      </c>
      <c r="D36" s="162">
        <f t="shared" si="5"/>
        <v>0</v>
      </c>
      <c r="E36" s="162">
        <f t="shared" si="5"/>
        <v>0</v>
      </c>
      <c r="F36" s="162">
        <f t="shared" si="5"/>
        <v>0</v>
      </c>
      <c r="G36" s="162">
        <f t="shared" si="5"/>
        <v>0</v>
      </c>
      <c r="H36" s="162">
        <f t="shared" si="5"/>
        <v>0</v>
      </c>
      <c r="I36" s="162">
        <f t="shared" si="5"/>
        <v>0</v>
      </c>
      <c r="J36" s="162">
        <f t="shared" si="5"/>
        <v>0</v>
      </c>
      <c r="K36" s="162">
        <f t="shared" si="5"/>
        <v>0</v>
      </c>
      <c r="L36" s="162">
        <f t="shared" si="5"/>
        <v>0</v>
      </c>
      <c r="M36" s="162">
        <f t="shared" si="5"/>
        <v>0</v>
      </c>
      <c r="N36" s="162">
        <f t="shared" si="5"/>
        <v>0</v>
      </c>
      <c r="O36" s="162">
        <f t="shared" si="5"/>
        <v>0</v>
      </c>
      <c r="P36" s="162">
        <f t="shared" si="5"/>
        <v>0</v>
      </c>
      <c r="Q36" s="162"/>
      <c r="R36" s="162">
        <f>SUM(R34:R35)</f>
        <v>0</v>
      </c>
      <c r="S36" s="168">
        <f>SUM(S34:S35)</f>
        <v>0</v>
      </c>
      <c r="T36" s="143"/>
    </row>
    <row r="37" spans="1:24" ht="21" customHeight="1" thickBot="1" x14ac:dyDescent="0.25">
      <c r="A37" s="169" t="s">
        <v>24</v>
      </c>
      <c r="B37" s="170"/>
      <c r="C37" s="162">
        <f>C16+C22+C28+C32+C36</f>
        <v>424154.30000000005</v>
      </c>
      <c r="D37" s="162">
        <f t="shared" ref="D37:S37" si="6">D16+D22+D28+D32+D36</f>
        <v>59702.34</v>
      </c>
      <c r="E37" s="162">
        <f t="shared" si="6"/>
        <v>16371.310000000001</v>
      </c>
      <c r="F37" s="162">
        <f t="shared" si="6"/>
        <v>9468.25</v>
      </c>
      <c r="G37" s="162">
        <f t="shared" si="6"/>
        <v>65147.810000000005</v>
      </c>
      <c r="H37" s="162">
        <f t="shared" si="6"/>
        <v>736584.59</v>
      </c>
      <c r="I37" s="162">
        <f t="shared" si="6"/>
        <v>3137600.58</v>
      </c>
      <c r="J37" s="162">
        <f t="shared" si="6"/>
        <v>9865.2800000000007</v>
      </c>
      <c r="K37" s="162">
        <f t="shared" si="6"/>
        <v>231892.14</v>
      </c>
      <c r="L37" s="162">
        <f t="shared" si="6"/>
        <v>13525.119999999999</v>
      </c>
      <c r="M37" s="162">
        <f t="shared" si="6"/>
        <v>14362.050000000001</v>
      </c>
      <c r="N37" s="162">
        <f t="shared" si="6"/>
        <v>18997.989999999998</v>
      </c>
      <c r="O37" s="162">
        <f t="shared" si="6"/>
        <v>755232.42</v>
      </c>
      <c r="P37" s="162">
        <f t="shared" si="6"/>
        <v>24479.59</v>
      </c>
      <c r="Q37" s="162">
        <f t="shared" si="6"/>
        <v>47872.7</v>
      </c>
      <c r="R37" s="162">
        <f t="shared" si="6"/>
        <v>103986.54000000001</v>
      </c>
      <c r="S37" s="162">
        <f t="shared" si="6"/>
        <v>1280108.6499999999</v>
      </c>
      <c r="T37" s="153">
        <f>T16+T22+T28+T32</f>
        <v>6949351.6600000001</v>
      </c>
    </row>
    <row r="38" spans="1:24" ht="17.25" customHeight="1" thickBot="1" x14ac:dyDescent="0.25">
      <c r="A38" s="114"/>
      <c r="B38" s="114"/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53"/>
      <c r="Q38" s="81" t="s">
        <v>41</v>
      </c>
      <c r="R38" s="81"/>
      <c r="S38" s="171">
        <f>C37+D37+E37+F37+G37+H37+I37+J37+K37+L37+M37+N37+O37+P37+Q37+R37+S37</f>
        <v>6949351.6600000001</v>
      </c>
    </row>
    <row r="39" spans="1:24" ht="13.5" thickBot="1" x14ac:dyDescent="0.25">
      <c r="A39" s="172" t="s">
        <v>78</v>
      </c>
      <c r="B39" s="173"/>
      <c r="C39" s="173"/>
      <c r="D39" s="174"/>
      <c r="E39" s="29">
        <v>11326.73</v>
      </c>
      <c r="F39" s="114"/>
      <c r="G39" s="422"/>
      <c r="H39" s="422"/>
      <c r="I39" s="114"/>
      <c r="J39" s="114"/>
      <c r="K39" s="114"/>
      <c r="L39" s="114"/>
      <c r="N39" s="82"/>
    </row>
    <row r="40" spans="1:24" ht="13.5" thickBot="1" x14ac:dyDescent="0.25">
      <c r="A40" s="172" t="s">
        <v>79</v>
      </c>
      <c r="B40" s="173"/>
      <c r="C40" s="173"/>
      <c r="D40" s="174"/>
      <c r="E40" s="29">
        <v>500</v>
      </c>
      <c r="F40" s="175"/>
      <c r="G40" s="56"/>
      <c r="H40" s="114"/>
      <c r="I40" s="114"/>
      <c r="J40" s="114"/>
      <c r="K40" s="114"/>
      <c r="L40" s="114"/>
      <c r="N40" s="82"/>
      <c r="Q40" s="296" t="s">
        <v>58</v>
      </c>
      <c r="R40" s="297"/>
      <c r="S40" s="298"/>
      <c r="T40" s="299">
        <f>T16+T22+T28</f>
        <v>6949351.6600000001</v>
      </c>
    </row>
    <row r="41" spans="1:24" ht="13.5" thickBot="1" x14ac:dyDescent="0.25">
      <c r="A41" s="172" t="s">
        <v>80</v>
      </c>
      <c r="B41" s="173"/>
      <c r="C41" s="173"/>
      <c r="D41" s="174"/>
      <c r="E41" s="29">
        <v>1105.3699999999999</v>
      </c>
      <c r="H41" s="81" t="s">
        <v>74</v>
      </c>
      <c r="I41" s="81"/>
      <c r="J41" s="81"/>
      <c r="Q41" s="300" t="s">
        <v>59</v>
      </c>
      <c r="R41" s="301"/>
      <c r="S41" s="129"/>
      <c r="T41" s="299">
        <f>T31+T35</f>
        <v>0</v>
      </c>
    </row>
    <row r="42" spans="1:24" ht="13.5" thickBot="1" x14ac:dyDescent="0.25">
      <c r="A42" s="82"/>
      <c r="B42" s="82"/>
      <c r="C42" s="82"/>
      <c r="H42" s="81" t="s">
        <v>73</v>
      </c>
      <c r="I42" s="81"/>
      <c r="J42" s="81"/>
      <c r="Q42" s="300" t="s">
        <v>60</v>
      </c>
      <c r="R42" s="301"/>
      <c r="S42" s="129"/>
      <c r="T42" s="302">
        <v>1605.37</v>
      </c>
    </row>
    <row r="43" spans="1:24" ht="13.5" thickBot="1" x14ac:dyDescent="0.25">
      <c r="A43" s="82" t="s">
        <v>1610</v>
      </c>
      <c r="B43" s="82"/>
      <c r="C43" s="82"/>
      <c r="H43" s="81" t="s">
        <v>62</v>
      </c>
      <c r="I43" s="81"/>
      <c r="J43" s="81"/>
      <c r="T43" s="153">
        <f>T40+T41-T42</f>
        <v>6947746.29</v>
      </c>
    </row>
    <row r="46" spans="1:24" ht="13.5" thickBot="1" x14ac:dyDescent="0.25">
      <c r="G46" s="120"/>
      <c r="H46" s="120"/>
      <c r="I46" s="120"/>
      <c r="J46" s="81"/>
      <c r="K46" s="81"/>
      <c r="L46" s="81"/>
      <c r="M46" s="81"/>
      <c r="S46" s="114"/>
    </row>
    <row r="47" spans="1:24" ht="15.75" x14ac:dyDescent="0.25">
      <c r="A47" s="114"/>
      <c r="B47" s="114"/>
      <c r="C47" s="114"/>
      <c r="E47" s="121"/>
      <c r="F47" s="122"/>
      <c r="G47" s="120"/>
      <c r="H47" s="123"/>
      <c r="I47" s="120"/>
      <c r="J47" s="81"/>
      <c r="K47" s="81"/>
      <c r="L47" s="81"/>
      <c r="M47" s="81"/>
      <c r="N47" s="114"/>
      <c r="O47" s="114"/>
      <c r="P47" s="114"/>
      <c r="Q47" s="155" t="s">
        <v>66</v>
      </c>
      <c r="R47" s="358"/>
      <c r="S47" s="359">
        <f>T11+T18+T24+T30</f>
        <v>1925281.65</v>
      </c>
    </row>
    <row r="48" spans="1:24" x14ac:dyDescent="0.2">
      <c r="A48" s="114"/>
      <c r="B48" s="114"/>
      <c r="C48" s="114"/>
      <c r="E48" s="82"/>
      <c r="F48" s="81"/>
      <c r="N48" s="81"/>
      <c r="O48" s="114"/>
      <c r="P48" s="114"/>
      <c r="Q48" s="158" t="s">
        <v>67</v>
      </c>
      <c r="R48" s="360"/>
      <c r="S48" s="361">
        <f>T12+T19+T25+T31</f>
        <v>1877307.6900000002</v>
      </c>
    </row>
    <row r="49" spans="1:20" ht="15" x14ac:dyDescent="0.2">
      <c r="A49" s="114"/>
      <c r="B49" s="114"/>
      <c r="C49" s="114"/>
      <c r="E49" s="82"/>
      <c r="F49" s="82"/>
      <c r="H49" s="124"/>
      <c r="I49" s="124"/>
      <c r="J49" s="124"/>
      <c r="K49" s="124"/>
      <c r="L49" s="83"/>
      <c r="M49" s="83"/>
      <c r="N49" s="81"/>
      <c r="O49" s="114"/>
      <c r="P49" s="114"/>
      <c r="Q49" s="158" t="s">
        <v>68</v>
      </c>
      <c r="R49" s="360"/>
      <c r="S49" s="361">
        <f>T13</f>
        <v>184730.25000000003</v>
      </c>
    </row>
    <row r="50" spans="1:20" ht="15" x14ac:dyDescent="0.2">
      <c r="A50" s="114"/>
      <c r="B50" s="114"/>
      <c r="C50" s="114"/>
      <c r="H50" s="83"/>
      <c r="I50" s="114"/>
      <c r="J50" s="114"/>
      <c r="K50" s="114"/>
      <c r="L50" s="114"/>
      <c r="M50" s="114"/>
      <c r="N50" s="114"/>
      <c r="O50" s="114"/>
      <c r="P50" s="114"/>
      <c r="Q50" s="158" t="s">
        <v>69</v>
      </c>
      <c r="R50" s="360"/>
      <c r="S50" s="361">
        <f>T14+T20+T26</f>
        <v>122152.8</v>
      </c>
    </row>
    <row r="51" spans="1:20" ht="15.75" thickBot="1" x14ac:dyDescent="0.3">
      <c r="A51" s="125"/>
      <c r="B51" s="126"/>
      <c r="C51" s="127"/>
      <c r="D51" s="126"/>
      <c r="E51" s="126"/>
      <c r="F51" s="126"/>
      <c r="G51" s="126"/>
      <c r="H51" s="126"/>
      <c r="I51" s="114"/>
      <c r="J51" s="114"/>
      <c r="K51" s="114"/>
      <c r="L51" s="114"/>
      <c r="M51" s="114"/>
      <c r="N51" s="114"/>
      <c r="O51" s="114"/>
      <c r="P51" s="114"/>
      <c r="Q51" s="167" t="s">
        <v>70</v>
      </c>
      <c r="R51" s="362"/>
      <c r="S51" s="361">
        <f>T15+T21+T27</f>
        <v>2839879.27</v>
      </c>
      <c r="T51" s="283"/>
    </row>
    <row r="52" spans="1:20" ht="15.75" thickBot="1" x14ac:dyDescent="0.3">
      <c r="A52" s="125"/>
      <c r="B52" s="126"/>
      <c r="C52" s="127"/>
      <c r="D52" s="126"/>
      <c r="E52" s="126"/>
      <c r="F52" s="126"/>
      <c r="G52" s="126"/>
      <c r="H52" s="126"/>
      <c r="I52" s="114"/>
      <c r="J52" s="114"/>
      <c r="K52" s="114"/>
      <c r="L52" s="114"/>
      <c r="M52" s="114"/>
      <c r="N52" s="114"/>
      <c r="O52" s="114"/>
      <c r="P52" s="114"/>
      <c r="Q52" s="436" t="s">
        <v>81</v>
      </c>
      <c r="R52" s="437"/>
      <c r="S52" s="435">
        <f>E40+E41</f>
        <v>1605.37</v>
      </c>
      <c r="T52" s="283"/>
    </row>
    <row r="53" spans="1:20" ht="16.5" customHeight="1" thickBot="1" x14ac:dyDescent="0.25">
      <c r="A53" s="281"/>
      <c r="B53" s="86"/>
      <c r="C53" s="282"/>
      <c r="D53" s="282"/>
      <c r="E53" s="282"/>
      <c r="F53" s="282"/>
      <c r="G53" s="282"/>
      <c r="H53" s="282"/>
      <c r="I53" s="282"/>
      <c r="J53" s="282"/>
      <c r="K53" s="282"/>
      <c r="L53" s="282"/>
      <c r="M53" s="282"/>
      <c r="N53" s="282"/>
      <c r="O53" s="282"/>
      <c r="P53" s="282"/>
      <c r="Q53" s="363" t="s">
        <v>71</v>
      </c>
      <c r="R53" s="364"/>
      <c r="S53" s="434">
        <f>S47+S48+S49+S50+S51-S52</f>
        <v>6947746.29</v>
      </c>
      <c r="T53" s="286"/>
    </row>
    <row r="54" spans="1:20" ht="22.5" customHeight="1" thickBot="1" x14ac:dyDescent="0.25">
      <c r="A54" s="284"/>
      <c r="B54" s="53"/>
      <c r="C54" s="282"/>
      <c r="D54" s="282"/>
      <c r="E54" s="282"/>
      <c r="F54" s="282"/>
      <c r="G54" s="282"/>
      <c r="H54" s="282"/>
      <c r="I54" s="282"/>
      <c r="J54" s="282"/>
      <c r="K54" s="282"/>
      <c r="L54" s="282"/>
      <c r="M54" s="282"/>
      <c r="N54" s="282"/>
      <c r="O54" s="282"/>
      <c r="P54" s="285"/>
      <c r="Q54" s="287"/>
      <c r="R54" s="287"/>
      <c r="S54" s="438">
        <f>SUM(S52:S53)</f>
        <v>6949351.6600000001</v>
      </c>
      <c r="T54" s="156"/>
    </row>
    <row r="55" spans="1:20" x14ac:dyDescent="0.2">
      <c r="A55" s="5"/>
      <c r="B55" s="53"/>
      <c r="C55" s="287"/>
      <c r="D55" s="287"/>
      <c r="E55" s="287"/>
      <c r="F55" s="287"/>
      <c r="G55" s="287"/>
      <c r="H55" s="287"/>
      <c r="I55" s="287"/>
      <c r="J55" s="287"/>
      <c r="K55" s="287"/>
      <c r="L55" s="287"/>
      <c r="M55" s="287"/>
      <c r="N55" s="287"/>
      <c r="O55" s="287"/>
      <c r="P55" s="287"/>
      <c r="Q55" s="287"/>
      <c r="R55" s="287"/>
      <c r="S55" s="287"/>
      <c r="T55" s="156"/>
    </row>
    <row r="56" spans="1:20" x14ac:dyDescent="0.2">
      <c r="A56" s="5"/>
      <c r="B56" s="53"/>
      <c r="C56" s="287"/>
      <c r="D56" s="287"/>
      <c r="E56" s="287"/>
      <c r="F56" s="287"/>
      <c r="G56" s="287"/>
      <c r="H56" s="287"/>
      <c r="I56" s="287"/>
      <c r="J56" s="287"/>
      <c r="K56" s="287"/>
      <c r="L56" s="287"/>
      <c r="M56" s="287"/>
      <c r="N56" s="287"/>
      <c r="O56" s="287"/>
      <c r="P56" s="287"/>
      <c r="Q56" s="287"/>
      <c r="R56" s="287"/>
      <c r="S56" s="287"/>
      <c r="T56" s="156"/>
    </row>
    <row r="57" spans="1:20" x14ac:dyDescent="0.2">
      <c r="A57" s="5"/>
      <c r="B57" s="53"/>
      <c r="C57" s="287"/>
      <c r="D57" s="287"/>
      <c r="E57" s="287"/>
      <c r="F57" s="287"/>
      <c r="G57" s="287"/>
      <c r="H57" s="287"/>
      <c r="I57" s="287"/>
      <c r="J57" s="287"/>
      <c r="K57" s="287"/>
      <c r="L57" s="287"/>
      <c r="M57" s="287"/>
      <c r="N57" s="287"/>
      <c r="O57" s="287"/>
      <c r="P57" s="287"/>
      <c r="Q57" s="287"/>
      <c r="R57" s="287"/>
      <c r="S57" s="287"/>
      <c r="T57" s="156"/>
    </row>
    <row r="58" spans="1:20" x14ac:dyDescent="0.2">
      <c r="A58" s="5"/>
      <c r="B58" s="53"/>
      <c r="C58" s="287"/>
      <c r="D58" s="287"/>
      <c r="E58" s="287"/>
      <c r="F58" s="287"/>
      <c r="G58" s="287"/>
      <c r="H58" s="287"/>
      <c r="I58" s="287"/>
      <c r="J58" s="287"/>
      <c r="K58" s="287"/>
      <c r="L58" s="287"/>
      <c r="M58" s="287"/>
      <c r="N58" s="287"/>
      <c r="O58" s="287"/>
      <c r="P58" s="287"/>
      <c r="Q58" s="54"/>
      <c r="R58" s="54"/>
      <c r="S58" s="54"/>
      <c r="T58" s="156"/>
    </row>
    <row r="59" spans="1:20" x14ac:dyDescent="0.2">
      <c r="A59" s="5"/>
      <c r="B59" s="53"/>
      <c r="C59" s="287"/>
      <c r="D59" s="287"/>
      <c r="E59" s="287"/>
      <c r="F59" s="287"/>
      <c r="G59" s="287"/>
      <c r="H59" s="287"/>
      <c r="I59" s="287"/>
      <c r="J59" s="287"/>
      <c r="K59" s="287"/>
      <c r="L59" s="287"/>
      <c r="M59" s="287"/>
      <c r="N59" s="287"/>
      <c r="O59" s="287"/>
      <c r="P59" s="287"/>
      <c r="Q59" s="54"/>
      <c r="R59" s="54"/>
      <c r="S59" s="54"/>
      <c r="T59" s="154"/>
    </row>
    <row r="60" spans="1:20" x14ac:dyDescent="0.2">
      <c r="A60" s="52"/>
      <c r="B60" s="53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288"/>
      <c r="R60" s="54"/>
      <c r="S60" s="54"/>
      <c r="T60" s="154"/>
    </row>
    <row r="61" spans="1:20" x14ac:dyDescent="0.2">
      <c r="A61" s="5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288"/>
      <c r="R61" s="288"/>
      <c r="S61" s="288"/>
      <c r="T61" s="156"/>
    </row>
    <row r="62" spans="1:20" x14ac:dyDescent="0.2">
      <c r="A62" s="5"/>
      <c r="B62" s="53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288"/>
      <c r="P62" s="288"/>
      <c r="Q62" s="287"/>
      <c r="R62" s="287"/>
      <c r="S62" s="287"/>
      <c r="T62" s="156"/>
    </row>
    <row r="63" spans="1:20" x14ac:dyDescent="0.2">
      <c r="A63" s="5"/>
      <c r="B63" s="53"/>
      <c r="C63" s="289"/>
      <c r="D63" s="288"/>
      <c r="E63" s="288"/>
      <c r="F63" s="288"/>
      <c r="G63" s="288"/>
      <c r="H63" s="288"/>
      <c r="I63" s="288"/>
      <c r="J63" s="288"/>
      <c r="K63" s="288"/>
      <c r="L63" s="288"/>
      <c r="M63" s="288"/>
      <c r="N63" s="288"/>
      <c r="O63" s="288"/>
      <c r="P63" s="288"/>
      <c r="Q63" s="287"/>
      <c r="R63" s="287"/>
      <c r="S63" s="287"/>
      <c r="T63" s="156"/>
    </row>
    <row r="64" spans="1:20" x14ac:dyDescent="0.2">
      <c r="A64" s="5"/>
      <c r="B64" s="53"/>
      <c r="C64" s="287"/>
      <c r="D64" s="287"/>
      <c r="E64" s="287"/>
      <c r="F64" s="287"/>
      <c r="G64" s="287"/>
      <c r="H64" s="287"/>
      <c r="I64" s="287"/>
      <c r="J64" s="287"/>
      <c r="K64" s="287"/>
      <c r="L64" s="287"/>
      <c r="M64" s="287"/>
      <c r="N64" s="287"/>
      <c r="O64" s="287"/>
      <c r="P64" s="287"/>
      <c r="Q64" s="56"/>
      <c r="R64" s="56"/>
      <c r="S64" s="56"/>
      <c r="T64" s="156"/>
    </row>
    <row r="65" spans="1:20" x14ac:dyDescent="0.2">
      <c r="A65" s="5"/>
      <c r="B65" s="53"/>
      <c r="C65" s="287"/>
      <c r="D65" s="287"/>
      <c r="E65" s="287"/>
      <c r="F65" s="287"/>
      <c r="G65" s="287"/>
      <c r="H65" s="287"/>
      <c r="I65" s="287"/>
      <c r="J65" s="287"/>
      <c r="K65" s="287"/>
      <c r="L65" s="287"/>
      <c r="M65" s="287"/>
      <c r="N65" s="287"/>
      <c r="O65" s="287"/>
      <c r="P65" s="287"/>
      <c r="Q65" s="56"/>
      <c r="R65" s="56"/>
      <c r="S65" s="56"/>
      <c r="T65" s="154"/>
    </row>
    <row r="66" spans="1:20" x14ac:dyDescent="0.2">
      <c r="A66" s="52"/>
      <c r="B66" s="53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287"/>
      <c r="R66" s="287"/>
      <c r="S66" s="287"/>
      <c r="T66" s="154"/>
    </row>
    <row r="67" spans="1:20" x14ac:dyDescent="0.2">
      <c r="A67" s="52"/>
      <c r="B67" s="53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287"/>
      <c r="R67" s="287"/>
      <c r="S67" s="287"/>
      <c r="T67" s="156"/>
    </row>
    <row r="68" spans="1:20" x14ac:dyDescent="0.2">
      <c r="A68" s="5"/>
      <c r="B68" s="5"/>
      <c r="C68" s="287"/>
      <c r="D68" s="287"/>
      <c r="E68" s="287"/>
      <c r="F68" s="287"/>
      <c r="G68" s="287"/>
      <c r="H68" s="287"/>
      <c r="I68" s="287"/>
      <c r="J68" s="287"/>
      <c r="K68" s="287"/>
      <c r="L68" s="287"/>
      <c r="M68" s="287"/>
      <c r="N68" s="287"/>
      <c r="O68" s="287"/>
      <c r="P68" s="287"/>
      <c r="Q68" s="287"/>
      <c r="R68" s="287"/>
      <c r="S68" s="287"/>
      <c r="T68" s="156"/>
    </row>
    <row r="69" spans="1:20" x14ac:dyDescent="0.2">
      <c r="A69" s="5"/>
      <c r="B69" s="53"/>
      <c r="C69" s="289"/>
      <c r="D69" s="287"/>
      <c r="E69" s="287"/>
      <c r="F69" s="287"/>
      <c r="G69" s="287"/>
      <c r="H69" s="287"/>
      <c r="I69" s="287"/>
      <c r="J69" s="287"/>
      <c r="K69" s="287"/>
      <c r="L69" s="287"/>
      <c r="M69" s="287"/>
      <c r="N69" s="287"/>
      <c r="O69" s="287"/>
      <c r="P69" s="287"/>
      <c r="Q69" s="287"/>
      <c r="R69" s="287"/>
      <c r="S69" s="287"/>
      <c r="T69" s="156"/>
    </row>
    <row r="70" spans="1:20" x14ac:dyDescent="0.2">
      <c r="A70" s="5"/>
      <c r="B70" s="53"/>
      <c r="C70" s="287"/>
      <c r="D70" s="287"/>
      <c r="E70" s="287"/>
      <c r="F70" s="287"/>
      <c r="G70" s="287"/>
      <c r="H70" s="287"/>
      <c r="I70" s="287"/>
      <c r="J70" s="287"/>
      <c r="K70" s="287"/>
      <c r="L70" s="287"/>
      <c r="M70" s="287"/>
      <c r="N70" s="287"/>
      <c r="O70" s="287"/>
      <c r="P70" s="287"/>
      <c r="Q70" s="56"/>
      <c r="R70" s="56"/>
      <c r="S70" s="56"/>
      <c r="T70" s="156"/>
    </row>
    <row r="71" spans="1:20" x14ac:dyDescent="0.2">
      <c r="A71" s="5"/>
      <c r="B71" s="53"/>
      <c r="C71" s="287"/>
      <c r="D71" s="287"/>
      <c r="E71" s="287"/>
      <c r="F71" s="287"/>
      <c r="G71" s="287"/>
      <c r="H71" s="287"/>
      <c r="I71" s="287"/>
      <c r="J71" s="287"/>
      <c r="K71" s="287"/>
      <c r="L71" s="287"/>
      <c r="M71" s="287"/>
      <c r="N71" s="287"/>
      <c r="O71" s="287"/>
      <c r="P71" s="287"/>
      <c r="Q71" s="56"/>
      <c r="R71" s="56"/>
      <c r="S71" s="56"/>
      <c r="T71" s="154"/>
    </row>
    <row r="72" spans="1:20" x14ac:dyDescent="0.2">
      <c r="A72" s="52"/>
      <c r="B72" s="53"/>
      <c r="C72" s="56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287"/>
      <c r="R72" s="287"/>
      <c r="S72" s="287"/>
      <c r="T72" s="154"/>
    </row>
    <row r="73" spans="1:20" x14ac:dyDescent="0.2">
      <c r="A73" s="52"/>
      <c r="B73" s="53"/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6"/>
      <c r="T73" s="156"/>
    </row>
    <row r="74" spans="1:20" x14ac:dyDescent="0.2">
      <c r="A74" s="5"/>
      <c r="B74" s="53"/>
      <c r="C74" s="287"/>
      <c r="D74" s="287"/>
      <c r="E74" s="287"/>
      <c r="F74" s="287"/>
      <c r="G74" s="287"/>
      <c r="H74" s="287"/>
      <c r="I74" s="287"/>
      <c r="J74" s="287"/>
      <c r="K74" s="287"/>
      <c r="L74" s="287"/>
      <c r="M74" s="287"/>
      <c r="N74" s="287"/>
      <c r="O74" s="287"/>
      <c r="P74" s="287"/>
      <c r="Q74" s="56"/>
      <c r="R74" s="56"/>
      <c r="S74" s="56"/>
      <c r="T74" s="164"/>
    </row>
    <row r="75" spans="1:20" x14ac:dyDescent="0.2">
      <c r="A75" s="52"/>
      <c r="B75" s="53"/>
      <c r="C75" s="56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287"/>
      <c r="R75" s="287"/>
      <c r="S75" s="287"/>
      <c r="T75" s="164"/>
    </row>
    <row r="76" spans="1:20" x14ac:dyDescent="0.2">
      <c r="A76" s="52"/>
      <c r="B76" s="53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287"/>
      <c r="R76" s="287"/>
      <c r="S76" s="287"/>
      <c r="T76" s="156"/>
    </row>
    <row r="77" spans="1:20" x14ac:dyDescent="0.2">
      <c r="A77" s="5"/>
      <c r="B77" s="53"/>
      <c r="C77" s="287"/>
      <c r="D77" s="287"/>
      <c r="E77" s="287"/>
      <c r="F77" s="287"/>
      <c r="G77" s="287"/>
      <c r="H77" s="287"/>
      <c r="I77" s="287"/>
      <c r="J77" s="287"/>
      <c r="K77" s="287"/>
      <c r="L77" s="287"/>
      <c r="M77" s="287"/>
      <c r="N77" s="287"/>
      <c r="O77" s="287"/>
      <c r="P77" s="287"/>
      <c r="Q77" s="56"/>
      <c r="R77" s="56"/>
      <c r="S77" s="56"/>
      <c r="T77" s="156"/>
    </row>
    <row r="78" spans="1:20" x14ac:dyDescent="0.2">
      <c r="A78" s="5"/>
      <c r="B78" s="53"/>
      <c r="C78" s="287"/>
      <c r="D78" s="287"/>
      <c r="E78" s="287"/>
      <c r="F78" s="287"/>
      <c r="G78" s="287"/>
      <c r="H78" s="287"/>
      <c r="I78" s="287"/>
      <c r="J78" s="287"/>
      <c r="K78" s="287"/>
      <c r="L78" s="287"/>
      <c r="M78" s="287"/>
      <c r="N78" s="287"/>
      <c r="O78" s="287"/>
      <c r="P78" s="287"/>
      <c r="Q78" s="56"/>
      <c r="R78" s="56"/>
      <c r="S78" s="56"/>
      <c r="T78" s="156"/>
    </row>
    <row r="79" spans="1:20" x14ac:dyDescent="0.2">
      <c r="A79" s="53"/>
      <c r="B79" s="53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"/>
      <c r="R79" s="5"/>
      <c r="S79" s="290"/>
      <c r="T79" s="154"/>
    </row>
    <row r="80" spans="1:20" x14ac:dyDescent="0.2">
      <c r="A80" s="284"/>
      <c r="B80" s="53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T80" s="286"/>
    </row>
    <row r="81" spans="1:17" x14ac:dyDescent="0.2">
      <c r="A81" s="86"/>
      <c r="B81" s="86"/>
      <c r="C81" s="86"/>
      <c r="D81" s="86"/>
      <c r="E81" s="86"/>
      <c r="F81" s="86"/>
      <c r="G81" s="86"/>
      <c r="H81" s="86"/>
      <c r="I81" s="86"/>
      <c r="J81" s="86"/>
      <c r="K81" s="86"/>
      <c r="L81" s="86"/>
      <c r="M81" s="86"/>
      <c r="N81" s="53"/>
      <c r="O81" s="5"/>
      <c r="P81" s="5"/>
    </row>
    <row r="82" spans="1:17" x14ac:dyDescent="0.2">
      <c r="A82" s="53"/>
      <c r="B82" s="53"/>
      <c r="C82" s="53"/>
      <c r="D82" s="53"/>
      <c r="E82" s="154"/>
      <c r="F82" s="114"/>
      <c r="G82" s="114"/>
      <c r="H82" s="114"/>
      <c r="I82" s="114"/>
      <c r="J82" s="114"/>
      <c r="K82" s="114"/>
      <c r="L82" s="114"/>
      <c r="N82" s="82"/>
    </row>
    <row r="83" spans="1:17" x14ac:dyDescent="0.2">
      <c r="F83" s="175"/>
      <c r="G83" s="56"/>
      <c r="H83" s="114"/>
      <c r="I83" s="114"/>
      <c r="J83" s="114"/>
      <c r="K83" s="114"/>
      <c r="L83" s="114"/>
      <c r="N83" s="82"/>
      <c r="Q83" s="114"/>
    </row>
    <row r="85" spans="1:17" x14ac:dyDescent="0.2">
      <c r="A85" s="82"/>
      <c r="B85" s="82"/>
      <c r="C85" s="82"/>
      <c r="P85" s="114"/>
    </row>
  </sheetData>
  <pageMargins left="0.3" right="0.3" top="1" bottom="1" header="0.5" footer="0.5"/>
  <pageSetup paperSize="9" scale="7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92"/>
  <sheetViews>
    <sheetView topLeftCell="A22" zoomScale="110" zoomScaleNormal="110" workbookViewId="0">
      <selection activeCell="K38" sqref="K38:M38"/>
    </sheetView>
  </sheetViews>
  <sheetFormatPr defaultRowHeight="12.75" x14ac:dyDescent="0.2"/>
  <cols>
    <col min="1" max="1" width="3.85546875" style="2" customWidth="1"/>
    <col min="2" max="2" width="11.7109375" style="87" customWidth="1"/>
    <col min="3" max="3" width="9" style="70" customWidth="1"/>
    <col min="4" max="4" width="6.7109375" style="3" customWidth="1"/>
    <col min="5" max="5" width="9.42578125" style="3" customWidth="1"/>
    <col min="6" max="6" width="8.85546875" style="2" customWidth="1"/>
    <col min="7" max="7" width="24.42578125" style="3" customWidth="1"/>
    <col min="8" max="8" width="2.7109375" style="2" customWidth="1"/>
    <col min="9" max="9" width="5.7109375" style="2" customWidth="1"/>
    <col min="10" max="10" width="9.85546875" style="2" customWidth="1"/>
    <col min="11" max="11" width="8.28515625" style="2" customWidth="1"/>
    <col min="12" max="12" width="6.5703125" style="2" customWidth="1"/>
    <col min="13" max="13" width="8.85546875" style="2" customWidth="1"/>
    <col min="14" max="14" width="9.140625" style="2" customWidth="1"/>
    <col min="15" max="15" width="8.28515625" style="2" customWidth="1"/>
    <col min="16" max="16" width="17.7109375" style="3" customWidth="1"/>
    <col min="17" max="17" width="13.7109375" style="2" customWidth="1"/>
    <col min="18" max="18" width="6.140625" style="2" customWidth="1"/>
    <col min="19" max="16384" width="9.140625" style="2"/>
  </cols>
  <sheetData>
    <row r="1" spans="1:18" s="81" customFormat="1" ht="21" customHeight="1" x14ac:dyDescent="0.25">
      <c r="B1" s="91"/>
      <c r="C1" s="125" t="s">
        <v>65</v>
      </c>
      <c r="D1" s="339"/>
      <c r="E1" s="340"/>
      <c r="F1" s="126"/>
      <c r="P1" s="107"/>
    </row>
    <row r="2" spans="1:18" s="81" customFormat="1" ht="15" x14ac:dyDescent="0.25">
      <c r="B2" s="91"/>
      <c r="C2" s="125" t="s">
        <v>1</v>
      </c>
      <c r="D2" s="339"/>
      <c r="E2" s="340"/>
      <c r="F2" s="126"/>
      <c r="P2" s="107"/>
    </row>
    <row r="3" spans="1:18" s="81" customFormat="1" ht="15" x14ac:dyDescent="0.25">
      <c r="A3" s="82"/>
      <c r="B3" s="92"/>
      <c r="C3" s="125" t="s">
        <v>82</v>
      </c>
      <c r="D3" s="340"/>
      <c r="E3" s="339"/>
      <c r="F3" s="126"/>
      <c r="P3" s="107"/>
    </row>
    <row r="4" spans="1:18" s="81" customFormat="1" ht="20.25" customHeight="1" x14ac:dyDescent="0.2">
      <c r="B4" s="91"/>
      <c r="C4" s="176"/>
      <c r="D4" s="107"/>
      <c r="E4" s="107"/>
      <c r="G4" s="107"/>
      <c r="P4" s="107"/>
    </row>
    <row r="5" spans="1:18" ht="16.5" thickBot="1" x14ac:dyDescent="0.3">
      <c r="A5" s="4" t="s">
        <v>126</v>
      </c>
      <c r="B5" s="88"/>
      <c r="C5" s="259"/>
      <c r="D5" s="64"/>
      <c r="E5" s="64"/>
      <c r="F5" s="4"/>
      <c r="G5" s="64"/>
      <c r="H5" s="4"/>
      <c r="I5" s="4"/>
      <c r="J5" s="4"/>
      <c r="K5" s="4"/>
      <c r="L5" s="23"/>
      <c r="M5" s="23"/>
      <c r="N5" s="23"/>
      <c r="O5" s="23"/>
      <c r="P5" s="99"/>
      <c r="Q5" s="23"/>
      <c r="R5" s="23"/>
    </row>
    <row r="6" spans="1:18" ht="13.5" thickBot="1" x14ac:dyDescent="0.25">
      <c r="A6" s="206" t="s">
        <v>2</v>
      </c>
      <c r="B6" s="207" t="s">
        <v>49</v>
      </c>
      <c r="C6" s="208" t="s">
        <v>48</v>
      </c>
      <c r="D6" s="209" t="s">
        <v>0</v>
      </c>
      <c r="E6" s="231" t="s">
        <v>3</v>
      </c>
      <c r="F6" s="211" t="s">
        <v>50</v>
      </c>
      <c r="G6" s="212" t="s">
        <v>4</v>
      </c>
      <c r="H6" s="206" t="s">
        <v>28</v>
      </c>
      <c r="I6" s="213" t="s">
        <v>5</v>
      </c>
      <c r="J6" s="214" t="s">
        <v>6</v>
      </c>
      <c r="K6" s="215" t="s">
        <v>7</v>
      </c>
      <c r="L6" s="216" t="s">
        <v>8</v>
      </c>
      <c r="M6" s="214" t="s">
        <v>9</v>
      </c>
      <c r="N6" s="217" t="s">
        <v>10</v>
      </c>
      <c r="O6" s="214" t="s">
        <v>11</v>
      </c>
      <c r="P6" s="210" t="s">
        <v>12</v>
      </c>
    </row>
    <row r="7" spans="1:18" x14ac:dyDescent="0.2">
      <c r="A7" s="46">
        <v>1</v>
      </c>
      <c r="B7" s="304"/>
      <c r="C7" s="72"/>
      <c r="D7" s="76"/>
      <c r="E7" s="98"/>
      <c r="F7" s="36" t="s">
        <v>128</v>
      </c>
      <c r="G7" s="74" t="s">
        <v>93</v>
      </c>
      <c r="H7" s="45">
        <v>10</v>
      </c>
      <c r="I7" s="37">
        <v>11110</v>
      </c>
      <c r="J7" s="220">
        <f>SUM(K7+L7+M7+N7+O7)</f>
        <v>13774.68</v>
      </c>
      <c r="K7" s="341">
        <v>13774.68</v>
      </c>
      <c r="L7" s="181"/>
      <c r="M7" s="305"/>
      <c r="N7" s="185"/>
      <c r="O7" s="186"/>
      <c r="P7" s="186"/>
      <c r="Q7" s="262"/>
    </row>
    <row r="8" spans="1:18" x14ac:dyDescent="0.2">
      <c r="A8" s="303">
        <v>2</v>
      </c>
      <c r="B8" s="261" t="s">
        <v>250</v>
      </c>
      <c r="C8" s="32" t="s">
        <v>251</v>
      </c>
      <c r="D8" s="38">
        <v>17016</v>
      </c>
      <c r="E8" s="77">
        <v>63116315</v>
      </c>
      <c r="F8" s="36" t="s">
        <v>234</v>
      </c>
      <c r="G8" s="106" t="s">
        <v>252</v>
      </c>
      <c r="H8" s="45">
        <v>10</v>
      </c>
      <c r="I8" s="37">
        <v>13640</v>
      </c>
      <c r="J8" s="220">
        <f t="shared" ref="J8:J10" si="0">K8+L8+M8+N8+O8</f>
        <v>11210</v>
      </c>
      <c r="K8" s="184"/>
      <c r="L8" s="182"/>
      <c r="M8" s="185">
        <v>11210</v>
      </c>
      <c r="N8" s="186"/>
      <c r="O8" s="186"/>
      <c r="P8" s="106" t="s">
        <v>253</v>
      </c>
    </row>
    <row r="9" spans="1:18" x14ac:dyDescent="0.2">
      <c r="A9" s="69">
        <v>3</v>
      </c>
      <c r="B9" s="261" t="s">
        <v>427</v>
      </c>
      <c r="C9" s="32" t="s">
        <v>199</v>
      </c>
      <c r="D9" s="38">
        <v>30204</v>
      </c>
      <c r="E9" s="77">
        <v>63116315</v>
      </c>
      <c r="F9" s="36" t="s">
        <v>416</v>
      </c>
      <c r="G9" s="106" t="s">
        <v>217</v>
      </c>
      <c r="H9" s="45">
        <v>10</v>
      </c>
      <c r="I9" s="37">
        <v>14310</v>
      </c>
      <c r="J9" s="220">
        <f t="shared" si="0"/>
        <v>3590</v>
      </c>
      <c r="K9" s="184"/>
      <c r="L9" s="182"/>
      <c r="M9" s="185">
        <v>3590</v>
      </c>
      <c r="N9" s="186"/>
      <c r="O9" s="186"/>
      <c r="P9" s="106" t="s">
        <v>428</v>
      </c>
    </row>
    <row r="10" spans="1:18" x14ac:dyDescent="0.2">
      <c r="A10" s="303">
        <v>4</v>
      </c>
      <c r="B10" s="261"/>
      <c r="C10" s="32"/>
      <c r="D10" s="38"/>
      <c r="E10" s="77"/>
      <c r="F10" s="36" t="s">
        <v>735</v>
      </c>
      <c r="G10" s="74" t="s">
        <v>94</v>
      </c>
      <c r="H10" s="45">
        <v>10</v>
      </c>
      <c r="I10" s="37">
        <v>11110</v>
      </c>
      <c r="J10" s="220">
        <f t="shared" si="0"/>
        <v>13068.18</v>
      </c>
      <c r="K10" s="184">
        <v>13068.18</v>
      </c>
      <c r="L10" s="182"/>
      <c r="M10" s="185"/>
      <c r="N10" s="186"/>
      <c r="O10" s="186"/>
      <c r="P10" s="106"/>
    </row>
    <row r="11" spans="1:18" x14ac:dyDescent="0.2">
      <c r="A11" s="69">
        <v>5</v>
      </c>
      <c r="B11" s="261" t="s">
        <v>853</v>
      </c>
      <c r="C11" s="66" t="s">
        <v>850</v>
      </c>
      <c r="D11" s="97">
        <v>53609</v>
      </c>
      <c r="E11" s="77">
        <v>63116315</v>
      </c>
      <c r="F11" s="312" t="s">
        <v>819</v>
      </c>
      <c r="G11" s="80" t="s">
        <v>851</v>
      </c>
      <c r="H11" s="30">
        <v>10</v>
      </c>
      <c r="I11" s="31">
        <v>13140</v>
      </c>
      <c r="J11" s="221">
        <f t="shared" ref="J11:J12" si="1">SUM(K11+L11+M11+N11+O11)</f>
        <v>416.6</v>
      </c>
      <c r="K11" s="378"/>
      <c r="L11" s="239"/>
      <c r="M11" s="185">
        <v>416.6</v>
      </c>
      <c r="N11" s="186"/>
      <c r="O11" s="186"/>
      <c r="P11" s="106" t="s">
        <v>852</v>
      </c>
    </row>
    <row r="12" spans="1:18" x14ac:dyDescent="0.2">
      <c r="A12" s="303">
        <v>6</v>
      </c>
      <c r="B12" s="261" t="s">
        <v>854</v>
      </c>
      <c r="C12" s="66" t="s">
        <v>850</v>
      </c>
      <c r="D12" s="97">
        <v>53617</v>
      </c>
      <c r="E12" s="77">
        <v>63116315</v>
      </c>
      <c r="F12" s="312" t="s">
        <v>819</v>
      </c>
      <c r="G12" s="80" t="s">
        <v>851</v>
      </c>
      <c r="H12" s="30">
        <v>10</v>
      </c>
      <c r="I12" s="31">
        <v>13140</v>
      </c>
      <c r="J12" s="221">
        <f t="shared" si="1"/>
        <v>288</v>
      </c>
      <c r="K12" s="378"/>
      <c r="L12" s="239"/>
      <c r="M12" s="185">
        <v>288</v>
      </c>
      <c r="N12" s="186"/>
      <c r="O12" s="186"/>
      <c r="P12" s="106" t="s">
        <v>852</v>
      </c>
    </row>
    <row r="13" spans="1:18" x14ac:dyDescent="0.2">
      <c r="A13" s="69">
        <v>7</v>
      </c>
      <c r="B13" s="261" t="s">
        <v>855</v>
      </c>
      <c r="C13" s="66" t="s">
        <v>850</v>
      </c>
      <c r="D13" s="97">
        <v>53621</v>
      </c>
      <c r="E13" s="77">
        <v>63116315</v>
      </c>
      <c r="F13" s="312" t="s">
        <v>819</v>
      </c>
      <c r="G13" s="80" t="s">
        <v>851</v>
      </c>
      <c r="H13" s="30">
        <v>10</v>
      </c>
      <c r="I13" s="31">
        <v>13140</v>
      </c>
      <c r="J13" s="221">
        <f t="shared" ref="J13" si="2">SUM(K13+L13+M13+N13+O13)</f>
        <v>458</v>
      </c>
      <c r="K13" s="378"/>
      <c r="L13" s="239"/>
      <c r="M13" s="185">
        <v>458</v>
      </c>
      <c r="N13" s="186"/>
      <c r="O13" s="186"/>
      <c r="P13" s="106" t="s">
        <v>852</v>
      </c>
    </row>
    <row r="14" spans="1:18" x14ac:dyDescent="0.2">
      <c r="A14" s="303">
        <v>8</v>
      </c>
      <c r="B14" s="410" t="s">
        <v>856</v>
      </c>
      <c r="C14" s="351" t="s">
        <v>157</v>
      </c>
      <c r="D14" s="97">
        <v>53630</v>
      </c>
      <c r="E14" s="77">
        <v>63116315</v>
      </c>
      <c r="F14" s="312" t="s">
        <v>819</v>
      </c>
      <c r="G14" s="80" t="s">
        <v>705</v>
      </c>
      <c r="H14" s="30">
        <v>10</v>
      </c>
      <c r="I14" s="31">
        <v>13620</v>
      </c>
      <c r="J14" s="220">
        <f t="shared" ref="J14:J36" si="3">SUM(K14+L14+M14+N14+O14)</f>
        <v>994.5</v>
      </c>
      <c r="K14" s="194"/>
      <c r="L14" s="192"/>
      <c r="M14" s="186">
        <v>994.5</v>
      </c>
      <c r="N14" s="192"/>
      <c r="O14" s="192"/>
      <c r="P14" s="343" t="s">
        <v>255</v>
      </c>
    </row>
    <row r="15" spans="1:18" x14ac:dyDescent="0.2">
      <c r="A15" s="69">
        <v>9</v>
      </c>
      <c r="B15" s="269" t="s">
        <v>857</v>
      </c>
      <c r="C15" s="351" t="s">
        <v>157</v>
      </c>
      <c r="D15" s="77">
        <v>53824</v>
      </c>
      <c r="E15" s="77">
        <v>63116315</v>
      </c>
      <c r="F15" s="312" t="s">
        <v>819</v>
      </c>
      <c r="G15" s="80" t="s">
        <v>705</v>
      </c>
      <c r="H15" s="30">
        <v>10</v>
      </c>
      <c r="I15" s="31">
        <v>13620</v>
      </c>
      <c r="J15" s="220">
        <f t="shared" si="3"/>
        <v>129</v>
      </c>
      <c r="K15" s="194"/>
      <c r="L15" s="192"/>
      <c r="M15" s="186">
        <v>129</v>
      </c>
      <c r="N15" s="192"/>
      <c r="O15" s="192"/>
      <c r="P15" s="343" t="s">
        <v>255</v>
      </c>
    </row>
    <row r="16" spans="1:18" x14ac:dyDescent="0.2">
      <c r="A16" s="303">
        <v>10</v>
      </c>
      <c r="B16" s="269" t="s">
        <v>858</v>
      </c>
      <c r="C16" s="351" t="s">
        <v>157</v>
      </c>
      <c r="D16" s="77">
        <v>53840</v>
      </c>
      <c r="E16" s="77">
        <v>63116315</v>
      </c>
      <c r="F16" s="312" t="s">
        <v>819</v>
      </c>
      <c r="G16" s="80" t="s">
        <v>705</v>
      </c>
      <c r="H16" s="30">
        <v>10</v>
      </c>
      <c r="I16" s="31">
        <v>13620</v>
      </c>
      <c r="J16" s="220">
        <f t="shared" si="3"/>
        <v>99.2</v>
      </c>
      <c r="K16" s="184"/>
      <c r="L16" s="192"/>
      <c r="M16" s="185">
        <v>99.2</v>
      </c>
      <c r="N16" s="192"/>
      <c r="O16" s="192"/>
      <c r="P16" s="343" t="s">
        <v>255</v>
      </c>
    </row>
    <row r="17" spans="1:16" x14ac:dyDescent="0.2">
      <c r="A17" s="69">
        <v>11</v>
      </c>
      <c r="B17" s="264" t="s">
        <v>859</v>
      </c>
      <c r="C17" s="351" t="s">
        <v>157</v>
      </c>
      <c r="D17" s="38">
        <v>53861</v>
      </c>
      <c r="E17" s="77">
        <v>63116315</v>
      </c>
      <c r="F17" s="312" t="s">
        <v>819</v>
      </c>
      <c r="G17" s="80" t="s">
        <v>705</v>
      </c>
      <c r="H17" s="30">
        <v>10</v>
      </c>
      <c r="I17" s="31">
        <v>13620</v>
      </c>
      <c r="J17" s="220">
        <f t="shared" si="3"/>
        <v>94.6</v>
      </c>
      <c r="K17" s="184"/>
      <c r="L17" s="182"/>
      <c r="M17" s="185">
        <v>94.6</v>
      </c>
      <c r="N17" s="186"/>
      <c r="O17" s="186"/>
      <c r="P17" s="343" t="s">
        <v>255</v>
      </c>
    </row>
    <row r="18" spans="1:16" x14ac:dyDescent="0.2">
      <c r="A18" s="303">
        <v>12</v>
      </c>
      <c r="B18" s="269" t="s">
        <v>860</v>
      </c>
      <c r="C18" s="351" t="s">
        <v>157</v>
      </c>
      <c r="D18" s="77">
        <v>53891</v>
      </c>
      <c r="E18" s="77">
        <v>63116315</v>
      </c>
      <c r="F18" s="312" t="s">
        <v>819</v>
      </c>
      <c r="G18" s="80" t="s">
        <v>705</v>
      </c>
      <c r="H18" s="30">
        <v>10</v>
      </c>
      <c r="I18" s="31">
        <v>13620</v>
      </c>
      <c r="J18" s="220">
        <f t="shared" si="3"/>
        <v>63.1</v>
      </c>
      <c r="K18" s="184"/>
      <c r="L18" s="182"/>
      <c r="M18" s="185">
        <v>63.1</v>
      </c>
      <c r="N18" s="186"/>
      <c r="O18" s="186"/>
      <c r="P18" s="343" t="s">
        <v>255</v>
      </c>
    </row>
    <row r="19" spans="1:16" x14ac:dyDescent="0.2">
      <c r="A19" s="69">
        <v>13</v>
      </c>
      <c r="B19" s="269" t="s">
        <v>861</v>
      </c>
      <c r="C19" s="351" t="s">
        <v>157</v>
      </c>
      <c r="D19" s="77">
        <v>53914</v>
      </c>
      <c r="E19" s="77">
        <v>63116315</v>
      </c>
      <c r="F19" s="312" t="s">
        <v>819</v>
      </c>
      <c r="G19" s="80" t="s">
        <v>705</v>
      </c>
      <c r="H19" s="30">
        <v>10</v>
      </c>
      <c r="I19" s="31">
        <v>13620</v>
      </c>
      <c r="J19" s="220">
        <f t="shared" si="3"/>
        <v>49.2</v>
      </c>
      <c r="K19" s="184"/>
      <c r="L19" s="182"/>
      <c r="M19" s="185">
        <v>49.2</v>
      </c>
      <c r="N19" s="186"/>
      <c r="O19" s="186"/>
      <c r="P19" s="343" t="s">
        <v>255</v>
      </c>
    </row>
    <row r="20" spans="1:16" x14ac:dyDescent="0.2">
      <c r="A20" s="303">
        <v>14</v>
      </c>
      <c r="B20" s="269" t="s">
        <v>862</v>
      </c>
      <c r="C20" s="351" t="s">
        <v>157</v>
      </c>
      <c r="D20" s="77">
        <v>53935</v>
      </c>
      <c r="E20" s="77">
        <v>63116315</v>
      </c>
      <c r="F20" s="312" t="s">
        <v>819</v>
      </c>
      <c r="G20" s="80" t="s">
        <v>705</v>
      </c>
      <c r="H20" s="30">
        <v>10</v>
      </c>
      <c r="I20" s="31">
        <v>13620</v>
      </c>
      <c r="J20" s="220">
        <f t="shared" si="3"/>
        <v>26.5</v>
      </c>
      <c r="K20" s="184"/>
      <c r="L20" s="182"/>
      <c r="M20" s="185">
        <v>26.5</v>
      </c>
      <c r="N20" s="186"/>
      <c r="O20" s="186"/>
      <c r="P20" s="343" t="s">
        <v>255</v>
      </c>
    </row>
    <row r="21" spans="1:16" x14ac:dyDescent="0.2">
      <c r="A21" s="69">
        <v>15</v>
      </c>
      <c r="B21" s="269" t="s">
        <v>863</v>
      </c>
      <c r="C21" s="351" t="s">
        <v>157</v>
      </c>
      <c r="D21" s="77">
        <v>53963</v>
      </c>
      <c r="E21" s="77">
        <v>63116315</v>
      </c>
      <c r="F21" s="312" t="s">
        <v>819</v>
      </c>
      <c r="G21" s="80" t="s">
        <v>705</v>
      </c>
      <c r="H21" s="30">
        <v>10</v>
      </c>
      <c r="I21" s="31">
        <v>13620</v>
      </c>
      <c r="J21" s="220">
        <f t="shared" si="3"/>
        <v>17.7</v>
      </c>
      <c r="K21" s="184"/>
      <c r="L21" s="182"/>
      <c r="M21" s="185">
        <v>17.7</v>
      </c>
      <c r="N21" s="186"/>
      <c r="O21" s="186"/>
      <c r="P21" s="343" t="s">
        <v>255</v>
      </c>
    </row>
    <row r="22" spans="1:16" x14ac:dyDescent="0.2">
      <c r="A22" s="69">
        <v>16</v>
      </c>
      <c r="B22" s="269"/>
      <c r="C22" s="351"/>
      <c r="D22" s="526">
        <v>53877</v>
      </c>
      <c r="E22" s="526">
        <v>63116315</v>
      </c>
      <c r="F22" s="527" t="s">
        <v>887</v>
      </c>
      <c r="G22" s="528" t="s">
        <v>705</v>
      </c>
      <c r="H22" s="529">
        <v>10</v>
      </c>
      <c r="I22" s="530">
        <v>13620</v>
      </c>
      <c r="J22" s="531">
        <f t="shared" ref="J22" si="4">SUM(K22+L22+M22+N22+O22)</f>
        <v>74.7</v>
      </c>
      <c r="K22" s="532"/>
      <c r="L22" s="481"/>
      <c r="M22" s="415">
        <v>74.7</v>
      </c>
      <c r="N22" s="497"/>
      <c r="O22" s="497"/>
      <c r="P22" s="533" t="s">
        <v>255</v>
      </c>
    </row>
    <row r="23" spans="1:16" x14ac:dyDescent="0.2">
      <c r="A23" s="69">
        <v>17</v>
      </c>
      <c r="B23" s="269" t="s">
        <v>864</v>
      </c>
      <c r="C23" s="351" t="s">
        <v>157</v>
      </c>
      <c r="D23" s="77">
        <v>53978</v>
      </c>
      <c r="E23" s="77">
        <v>63116315</v>
      </c>
      <c r="F23" s="312" t="s">
        <v>819</v>
      </c>
      <c r="G23" s="80" t="s">
        <v>705</v>
      </c>
      <c r="H23" s="30">
        <v>10</v>
      </c>
      <c r="I23" s="31">
        <v>13620</v>
      </c>
      <c r="J23" s="220">
        <f t="shared" si="3"/>
        <v>7.9</v>
      </c>
      <c r="K23" s="184"/>
      <c r="L23" s="182"/>
      <c r="M23" s="185">
        <v>7.9</v>
      </c>
      <c r="N23" s="186"/>
      <c r="O23" s="186"/>
      <c r="P23" s="343" t="s">
        <v>255</v>
      </c>
    </row>
    <row r="24" spans="1:16" x14ac:dyDescent="0.2">
      <c r="A24" s="69">
        <v>18</v>
      </c>
      <c r="B24" s="269" t="s">
        <v>865</v>
      </c>
      <c r="C24" s="351" t="s">
        <v>157</v>
      </c>
      <c r="D24" s="77">
        <v>54011</v>
      </c>
      <c r="E24" s="77">
        <v>63116315</v>
      </c>
      <c r="F24" s="312" t="s">
        <v>819</v>
      </c>
      <c r="G24" s="80" t="s">
        <v>705</v>
      </c>
      <c r="H24" s="30">
        <v>10</v>
      </c>
      <c r="I24" s="31">
        <v>13620</v>
      </c>
      <c r="J24" s="220">
        <f t="shared" si="3"/>
        <v>5.0999999999999996</v>
      </c>
      <c r="K24" s="184"/>
      <c r="L24" s="182"/>
      <c r="M24" s="185">
        <v>5.0999999999999996</v>
      </c>
      <c r="N24" s="186"/>
      <c r="O24" s="186"/>
      <c r="P24" s="343" t="s">
        <v>255</v>
      </c>
    </row>
    <row r="25" spans="1:16" x14ac:dyDescent="0.2">
      <c r="A25" s="69">
        <v>19</v>
      </c>
      <c r="B25" s="269" t="s">
        <v>911</v>
      </c>
      <c r="C25" s="351" t="s">
        <v>157</v>
      </c>
      <c r="D25" s="77">
        <v>56912</v>
      </c>
      <c r="E25" s="77">
        <v>63116315</v>
      </c>
      <c r="F25" s="312" t="s">
        <v>892</v>
      </c>
      <c r="G25" s="80" t="s">
        <v>180</v>
      </c>
      <c r="H25" s="30">
        <v>10</v>
      </c>
      <c r="I25" s="31">
        <v>13460</v>
      </c>
      <c r="J25" s="220">
        <f t="shared" si="3"/>
        <v>300</v>
      </c>
      <c r="K25" s="184"/>
      <c r="L25" s="182"/>
      <c r="M25" s="185">
        <v>300</v>
      </c>
      <c r="N25" s="186"/>
      <c r="O25" s="186"/>
      <c r="P25" s="343" t="s">
        <v>331</v>
      </c>
    </row>
    <row r="26" spans="1:16" x14ac:dyDescent="0.2">
      <c r="A26" s="69">
        <v>20</v>
      </c>
      <c r="B26" s="269" t="s">
        <v>912</v>
      </c>
      <c r="C26" s="351" t="s">
        <v>157</v>
      </c>
      <c r="D26" s="77">
        <v>56917</v>
      </c>
      <c r="E26" s="77">
        <v>63116315</v>
      </c>
      <c r="F26" s="312" t="s">
        <v>892</v>
      </c>
      <c r="G26" s="80" t="s">
        <v>180</v>
      </c>
      <c r="H26" s="30">
        <v>10</v>
      </c>
      <c r="I26" s="31">
        <v>13460</v>
      </c>
      <c r="J26" s="220">
        <f t="shared" si="3"/>
        <v>300</v>
      </c>
      <c r="K26" s="184"/>
      <c r="L26" s="182"/>
      <c r="M26" s="185">
        <v>300</v>
      </c>
      <c r="N26" s="186"/>
      <c r="O26" s="186"/>
      <c r="P26" s="343" t="s">
        <v>331</v>
      </c>
    </row>
    <row r="27" spans="1:16" x14ac:dyDescent="0.2">
      <c r="A27" s="69">
        <v>21</v>
      </c>
      <c r="B27" s="269" t="s">
        <v>913</v>
      </c>
      <c r="C27" s="351" t="s">
        <v>157</v>
      </c>
      <c r="D27" s="77">
        <v>56920</v>
      </c>
      <c r="E27" s="77">
        <v>63116315</v>
      </c>
      <c r="F27" s="312" t="s">
        <v>892</v>
      </c>
      <c r="G27" s="80" t="s">
        <v>180</v>
      </c>
      <c r="H27" s="30">
        <v>10</v>
      </c>
      <c r="I27" s="31">
        <v>13460</v>
      </c>
      <c r="J27" s="220">
        <f t="shared" ref="J27" si="5">SUM(K27+L27+M27+N27+O27)</f>
        <v>300</v>
      </c>
      <c r="K27" s="184"/>
      <c r="L27" s="182"/>
      <c r="M27" s="185">
        <v>300</v>
      </c>
      <c r="N27" s="186"/>
      <c r="O27" s="186"/>
      <c r="P27" s="343" t="s">
        <v>331</v>
      </c>
    </row>
    <row r="28" spans="1:16" x14ac:dyDescent="0.2">
      <c r="A28" s="69">
        <v>22</v>
      </c>
      <c r="B28" s="269" t="s">
        <v>915</v>
      </c>
      <c r="C28" s="351" t="s">
        <v>296</v>
      </c>
      <c r="D28" s="77">
        <v>56947</v>
      </c>
      <c r="E28" s="77">
        <v>63116315</v>
      </c>
      <c r="F28" s="312" t="s">
        <v>914</v>
      </c>
      <c r="G28" s="80" t="s">
        <v>180</v>
      </c>
      <c r="H28" s="30">
        <v>10</v>
      </c>
      <c r="I28" s="31">
        <v>13460</v>
      </c>
      <c r="J28" s="220">
        <f t="shared" si="3"/>
        <v>150</v>
      </c>
      <c r="K28" s="184"/>
      <c r="L28" s="182"/>
      <c r="M28" s="185">
        <v>150</v>
      </c>
      <c r="N28" s="186"/>
      <c r="O28" s="186"/>
      <c r="P28" s="343" t="s">
        <v>331</v>
      </c>
    </row>
    <row r="29" spans="1:16" x14ac:dyDescent="0.2">
      <c r="A29" s="69">
        <v>23</v>
      </c>
      <c r="B29" s="269" t="s">
        <v>916</v>
      </c>
      <c r="C29" s="351" t="s">
        <v>152</v>
      </c>
      <c r="D29" s="77">
        <v>56982</v>
      </c>
      <c r="E29" s="77">
        <v>63116315</v>
      </c>
      <c r="F29" s="312" t="s">
        <v>914</v>
      </c>
      <c r="G29" s="80" t="s">
        <v>180</v>
      </c>
      <c r="H29" s="30">
        <v>10</v>
      </c>
      <c r="I29" s="31">
        <v>13460</v>
      </c>
      <c r="J29" s="220">
        <f t="shared" si="3"/>
        <v>150</v>
      </c>
      <c r="K29" s="184"/>
      <c r="L29" s="182"/>
      <c r="M29" s="185">
        <v>150</v>
      </c>
      <c r="N29" s="186"/>
      <c r="O29" s="186"/>
      <c r="P29" s="343" t="s">
        <v>331</v>
      </c>
    </row>
    <row r="30" spans="1:16" x14ac:dyDescent="0.2">
      <c r="A30" s="69">
        <v>24</v>
      </c>
      <c r="B30" s="269" t="s">
        <v>917</v>
      </c>
      <c r="C30" s="351" t="s">
        <v>148</v>
      </c>
      <c r="D30" s="77">
        <v>56993</v>
      </c>
      <c r="E30" s="77">
        <v>63116315</v>
      </c>
      <c r="F30" s="312" t="s">
        <v>914</v>
      </c>
      <c r="G30" s="80" t="s">
        <v>180</v>
      </c>
      <c r="H30" s="30">
        <v>10</v>
      </c>
      <c r="I30" s="31">
        <v>13460</v>
      </c>
      <c r="J30" s="220">
        <f t="shared" si="3"/>
        <v>150</v>
      </c>
      <c r="K30" s="184"/>
      <c r="L30" s="182"/>
      <c r="M30" s="185">
        <v>150</v>
      </c>
      <c r="N30" s="186"/>
      <c r="O30" s="186"/>
      <c r="P30" s="343" t="s">
        <v>331</v>
      </c>
    </row>
    <row r="31" spans="1:16" x14ac:dyDescent="0.2">
      <c r="A31" s="69">
        <v>25</v>
      </c>
      <c r="B31" s="269" t="s">
        <v>918</v>
      </c>
      <c r="C31" s="351" t="s">
        <v>152</v>
      </c>
      <c r="D31" s="77">
        <v>57014</v>
      </c>
      <c r="E31" s="77">
        <v>63116315</v>
      </c>
      <c r="F31" s="312" t="s">
        <v>914</v>
      </c>
      <c r="G31" s="80" t="s">
        <v>180</v>
      </c>
      <c r="H31" s="30">
        <v>10</v>
      </c>
      <c r="I31" s="31">
        <v>13460</v>
      </c>
      <c r="J31" s="220">
        <f t="shared" si="3"/>
        <v>150</v>
      </c>
      <c r="K31" s="184"/>
      <c r="L31" s="182"/>
      <c r="M31" s="185">
        <v>150</v>
      </c>
      <c r="N31" s="186"/>
      <c r="O31" s="186"/>
      <c r="P31" s="343" t="s">
        <v>331</v>
      </c>
    </row>
    <row r="32" spans="1:16" x14ac:dyDescent="0.2">
      <c r="A32" s="69">
        <v>26</v>
      </c>
      <c r="B32" s="269" t="s">
        <v>919</v>
      </c>
      <c r="C32" s="351" t="s">
        <v>920</v>
      </c>
      <c r="D32" s="77">
        <v>57028</v>
      </c>
      <c r="E32" s="77">
        <v>63116315</v>
      </c>
      <c r="F32" s="312" t="s">
        <v>914</v>
      </c>
      <c r="G32" s="80" t="s">
        <v>180</v>
      </c>
      <c r="H32" s="30">
        <v>10</v>
      </c>
      <c r="I32" s="31">
        <v>13460</v>
      </c>
      <c r="J32" s="220">
        <f t="shared" si="3"/>
        <v>150</v>
      </c>
      <c r="K32" s="184"/>
      <c r="L32" s="182"/>
      <c r="M32" s="185">
        <v>150</v>
      </c>
      <c r="N32" s="186"/>
      <c r="O32" s="186"/>
      <c r="P32" s="343" t="s">
        <v>331</v>
      </c>
    </row>
    <row r="33" spans="1:16" x14ac:dyDescent="0.2">
      <c r="A33" s="69">
        <v>27</v>
      </c>
      <c r="B33" s="269" t="s">
        <v>933</v>
      </c>
      <c r="C33" s="351" t="s">
        <v>128</v>
      </c>
      <c r="D33" s="77">
        <v>57438</v>
      </c>
      <c r="E33" s="77">
        <v>63116315</v>
      </c>
      <c r="F33" s="312" t="s">
        <v>914</v>
      </c>
      <c r="G33" s="80" t="s">
        <v>217</v>
      </c>
      <c r="H33" s="30">
        <v>10</v>
      </c>
      <c r="I33" s="31">
        <v>14310</v>
      </c>
      <c r="J33" s="220">
        <f t="shared" si="3"/>
        <v>497.2</v>
      </c>
      <c r="K33" s="184"/>
      <c r="L33" s="182"/>
      <c r="M33" s="185">
        <v>497.2</v>
      </c>
      <c r="N33" s="186"/>
      <c r="O33" s="186"/>
      <c r="P33" s="343" t="s">
        <v>935</v>
      </c>
    </row>
    <row r="34" spans="1:16" x14ac:dyDescent="0.2">
      <c r="A34" s="69">
        <v>28</v>
      </c>
      <c r="B34" s="269" t="s">
        <v>934</v>
      </c>
      <c r="C34" s="351" t="s">
        <v>524</v>
      </c>
      <c r="D34" s="77">
        <v>57458</v>
      </c>
      <c r="E34" s="77">
        <v>63116315</v>
      </c>
      <c r="F34" s="312" t="s">
        <v>914</v>
      </c>
      <c r="G34" s="80" t="s">
        <v>217</v>
      </c>
      <c r="H34" s="30">
        <v>10</v>
      </c>
      <c r="I34" s="31">
        <v>14310</v>
      </c>
      <c r="J34" s="220">
        <f t="shared" si="3"/>
        <v>667.5</v>
      </c>
      <c r="K34" s="184"/>
      <c r="L34" s="182"/>
      <c r="M34" s="185">
        <v>667.5</v>
      </c>
      <c r="N34" s="186"/>
      <c r="O34" s="186"/>
      <c r="P34" s="343" t="s">
        <v>935</v>
      </c>
    </row>
    <row r="35" spans="1:16" x14ac:dyDescent="0.2">
      <c r="A35" s="69">
        <v>29</v>
      </c>
      <c r="B35" s="269" t="s">
        <v>936</v>
      </c>
      <c r="C35" s="351" t="s">
        <v>937</v>
      </c>
      <c r="D35" s="77">
        <v>57500</v>
      </c>
      <c r="E35" s="77">
        <v>63116315</v>
      </c>
      <c r="F35" s="312" t="s">
        <v>914</v>
      </c>
      <c r="G35" s="80" t="s">
        <v>217</v>
      </c>
      <c r="H35" s="30">
        <v>10</v>
      </c>
      <c r="I35" s="31">
        <v>14310</v>
      </c>
      <c r="J35" s="220">
        <f t="shared" si="3"/>
        <v>241.5</v>
      </c>
      <c r="K35" s="184"/>
      <c r="L35" s="182"/>
      <c r="M35" s="185">
        <v>241.5</v>
      </c>
      <c r="N35" s="186"/>
      <c r="O35" s="186"/>
      <c r="P35" s="343" t="s">
        <v>935</v>
      </c>
    </row>
    <row r="36" spans="1:16" ht="13.5" thickBot="1" x14ac:dyDescent="0.25">
      <c r="A36" s="69">
        <v>30</v>
      </c>
      <c r="B36" s="269"/>
      <c r="C36" s="351"/>
      <c r="D36" s="77"/>
      <c r="E36" s="77"/>
      <c r="F36" s="312" t="s">
        <v>1563</v>
      </c>
      <c r="G36" s="74" t="s">
        <v>95</v>
      </c>
      <c r="H36" s="45">
        <v>10</v>
      </c>
      <c r="I36" s="37">
        <v>11110</v>
      </c>
      <c r="J36" s="220">
        <f t="shared" si="3"/>
        <v>12279.18</v>
      </c>
      <c r="K36" s="184">
        <v>12279.18</v>
      </c>
      <c r="L36" s="182"/>
      <c r="M36" s="185"/>
      <c r="N36" s="186"/>
      <c r="O36" s="186"/>
      <c r="P36" s="343"/>
    </row>
    <row r="37" spans="1:16" ht="14.25" customHeight="1" thickBot="1" x14ac:dyDescent="0.25">
      <c r="A37" s="200"/>
      <c r="B37" s="201"/>
      <c r="C37" s="218"/>
      <c r="D37" s="203"/>
      <c r="E37" s="203"/>
      <c r="F37" s="202"/>
      <c r="G37" s="203"/>
      <c r="H37" s="202"/>
      <c r="I37" s="204" t="s">
        <v>47</v>
      </c>
      <c r="J37" s="205">
        <f>SUM(J7:J36)</f>
        <v>59702.339999999982</v>
      </c>
      <c r="K37" s="205">
        <f>SUM(K7:K36)</f>
        <v>39122.04</v>
      </c>
      <c r="L37" s="205">
        <f>SUM(L7:L36)</f>
        <v>0</v>
      </c>
      <c r="M37" s="205">
        <f>SUM(M7:M36)</f>
        <v>20580.3</v>
      </c>
      <c r="N37" s="205">
        <f>SUM(N7:N36)</f>
        <v>0</v>
      </c>
      <c r="O37" s="205">
        <f>SUM(O7:O36)</f>
        <v>0</v>
      </c>
      <c r="P37" s="219"/>
    </row>
    <row r="38" spans="1:16" ht="14.25" customHeight="1" x14ac:dyDescent="0.2">
      <c r="K38" s="336"/>
      <c r="L38" s="336"/>
      <c r="M38" s="336"/>
      <c r="N38" s="23"/>
      <c r="O38" s="23"/>
      <c r="P38" s="99"/>
    </row>
    <row r="39" spans="1:16" ht="14.25" customHeight="1" x14ac:dyDescent="0.2">
      <c r="K39" s="272"/>
      <c r="M39" s="23"/>
    </row>
    <row r="40" spans="1:16" ht="14.25" customHeight="1" x14ac:dyDescent="0.2"/>
    <row r="41" spans="1:16" ht="14.25" customHeight="1" x14ac:dyDescent="0.2"/>
    <row r="42" spans="1:16" ht="14.25" customHeight="1" x14ac:dyDescent="0.2"/>
    <row r="43" spans="1:16" ht="14.25" customHeight="1" x14ac:dyDescent="0.2"/>
    <row r="44" spans="1:16" ht="14.25" customHeight="1" x14ac:dyDescent="0.2"/>
    <row r="45" spans="1:16" ht="14.25" customHeight="1" x14ac:dyDescent="0.2">
      <c r="G45" s="107"/>
    </row>
    <row r="46" spans="1:16" ht="14.25" customHeight="1" x14ac:dyDescent="0.2"/>
    <row r="47" spans="1:16" ht="14.25" customHeight="1" x14ac:dyDescent="0.2"/>
    <row r="48" spans="1:16" ht="14.25" customHeight="1" x14ac:dyDescent="0.2"/>
    <row r="49" spans="16:16" ht="14.25" customHeight="1" x14ac:dyDescent="0.2"/>
    <row r="50" spans="16:16" ht="14.25" customHeight="1" x14ac:dyDescent="0.2"/>
    <row r="51" spans="16:16" ht="14.25" customHeight="1" x14ac:dyDescent="0.2"/>
    <row r="52" spans="16:16" ht="14.25" customHeight="1" x14ac:dyDescent="0.2"/>
    <row r="53" spans="16:16" ht="14.25" customHeight="1" x14ac:dyDescent="0.2"/>
    <row r="58" spans="16:16" x14ac:dyDescent="0.2">
      <c r="P58" s="110"/>
    </row>
    <row r="292" ht="12.75" customHeight="1" x14ac:dyDescent="0.2"/>
  </sheetData>
  <autoFilter ref="A6:P36" xr:uid="{00000000-0009-0000-0000-000001000000}"/>
  <phoneticPr fontId="2" type="noConversion"/>
  <pageMargins left="0.75" right="0.75" top="1" bottom="1" header="0.5" footer="0.5"/>
  <pageSetup scale="8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6"/>
  <sheetViews>
    <sheetView zoomScale="110" zoomScaleNormal="110" workbookViewId="0">
      <selection activeCell="K15" sqref="K15:M15"/>
    </sheetView>
  </sheetViews>
  <sheetFormatPr defaultRowHeight="12.75" x14ac:dyDescent="0.2"/>
  <cols>
    <col min="1" max="1" width="3.28515625" style="81" customWidth="1"/>
    <col min="2" max="2" width="10.5703125" style="107" customWidth="1"/>
    <col min="3" max="3" width="8.7109375" style="81" customWidth="1"/>
    <col min="4" max="4" width="6.42578125" style="190" customWidth="1"/>
    <col min="5" max="5" width="9.42578125" style="91" customWidth="1"/>
    <col min="6" max="6" width="9.140625" style="81" customWidth="1"/>
    <col min="7" max="7" width="23.85546875" style="107" customWidth="1"/>
    <col min="8" max="8" width="4" style="81" customWidth="1"/>
    <col min="9" max="9" width="6.85546875" style="81" customWidth="1"/>
    <col min="10" max="10" width="8.140625" style="81" customWidth="1"/>
    <col min="11" max="11" width="7.7109375" style="81" customWidth="1"/>
    <col min="12" max="12" width="7.42578125" style="81" customWidth="1"/>
    <col min="13" max="13" width="8.140625" style="81" customWidth="1"/>
    <col min="14" max="14" width="7.7109375" style="81" customWidth="1"/>
    <col min="15" max="15" width="7.42578125" style="81" customWidth="1"/>
    <col min="16" max="16" width="17.5703125" style="107" customWidth="1"/>
    <col min="17" max="17" width="9.140625" style="81"/>
    <col min="18" max="18" width="13.42578125" style="81" customWidth="1"/>
    <col min="19" max="16384" width="9.140625" style="81"/>
  </cols>
  <sheetData>
    <row r="1" spans="1:18" ht="21" customHeight="1" x14ac:dyDescent="0.25">
      <c r="B1" s="91"/>
      <c r="C1" s="125" t="s">
        <v>65</v>
      </c>
      <c r="D1" s="339"/>
      <c r="E1" s="340"/>
      <c r="F1" s="126"/>
      <c r="G1" s="81"/>
    </row>
    <row r="2" spans="1:18" ht="15" x14ac:dyDescent="0.25">
      <c r="B2" s="91"/>
      <c r="C2" s="125" t="s">
        <v>1</v>
      </c>
      <c r="D2" s="339"/>
      <c r="E2" s="340"/>
      <c r="F2" s="126"/>
      <c r="G2" s="81"/>
    </row>
    <row r="3" spans="1:18" ht="15" x14ac:dyDescent="0.25">
      <c r="A3" s="82"/>
      <c r="B3" s="92"/>
      <c r="C3" s="125" t="s">
        <v>82</v>
      </c>
      <c r="D3" s="340"/>
      <c r="E3" s="339"/>
      <c r="F3" s="126"/>
      <c r="G3" s="81"/>
    </row>
    <row r="4" spans="1:18" ht="20.25" customHeight="1" x14ac:dyDescent="0.2">
      <c r="B4" s="91"/>
      <c r="C4" s="176"/>
      <c r="D4" s="107"/>
      <c r="E4" s="107"/>
    </row>
    <row r="5" spans="1:18" ht="16.5" thickBot="1" x14ac:dyDescent="0.3">
      <c r="A5" s="83" t="s">
        <v>125</v>
      </c>
      <c r="B5" s="108"/>
      <c r="C5" s="83"/>
      <c r="D5" s="317"/>
      <c r="E5" s="108"/>
      <c r="F5" s="83"/>
      <c r="G5" s="108"/>
      <c r="H5" s="83"/>
      <c r="I5" s="83"/>
      <c r="J5" s="83"/>
      <c r="K5" s="83"/>
      <c r="L5" s="114"/>
      <c r="M5" s="114"/>
      <c r="N5" s="114"/>
      <c r="O5" s="114"/>
      <c r="P5" s="178"/>
      <c r="Q5" s="114"/>
      <c r="R5" s="114"/>
    </row>
    <row r="6" spans="1:18" ht="13.5" thickBot="1" x14ac:dyDescent="0.25">
      <c r="A6" s="318" t="s">
        <v>2</v>
      </c>
      <c r="B6" s="84" t="s">
        <v>49</v>
      </c>
      <c r="C6" s="85" t="s">
        <v>48</v>
      </c>
      <c r="D6" s="191" t="s">
        <v>0</v>
      </c>
      <c r="E6" s="179" t="s">
        <v>3</v>
      </c>
      <c r="F6" s="180" t="s">
        <v>50</v>
      </c>
      <c r="G6" s="319" t="s">
        <v>4</v>
      </c>
      <c r="H6" s="318" t="s">
        <v>28</v>
      </c>
      <c r="I6" s="320" t="s">
        <v>5</v>
      </c>
      <c r="J6" s="321" t="s">
        <v>6</v>
      </c>
      <c r="K6" s="322" t="s">
        <v>7</v>
      </c>
      <c r="L6" s="134" t="s">
        <v>8</v>
      </c>
      <c r="M6" s="321" t="s">
        <v>9</v>
      </c>
      <c r="N6" s="323" t="s">
        <v>10</v>
      </c>
      <c r="O6" s="321" t="s">
        <v>11</v>
      </c>
      <c r="P6" s="179" t="s">
        <v>12</v>
      </c>
    </row>
    <row r="7" spans="1:18" x14ac:dyDescent="0.2">
      <c r="A7" s="47">
        <v>1</v>
      </c>
      <c r="B7" s="264"/>
      <c r="C7" s="65"/>
      <c r="D7" s="38"/>
      <c r="E7" s="38"/>
      <c r="F7" s="36" t="s">
        <v>128</v>
      </c>
      <c r="G7" s="74" t="s">
        <v>93</v>
      </c>
      <c r="H7" s="45">
        <v>10</v>
      </c>
      <c r="I7" s="37">
        <v>11110</v>
      </c>
      <c r="J7" s="315">
        <f t="shared" ref="J7:J12" si="0">SUM(K7+L7+M7+N7+O7)</f>
        <v>3329.8</v>
      </c>
      <c r="K7" s="194">
        <v>3329.8</v>
      </c>
      <c r="L7" s="182"/>
      <c r="M7" s="182"/>
      <c r="N7" s="182"/>
      <c r="O7" s="182"/>
      <c r="P7" s="292"/>
      <c r="R7" s="439"/>
    </row>
    <row r="8" spans="1:18" x14ac:dyDescent="0.2">
      <c r="A8" s="47">
        <v>2</v>
      </c>
      <c r="B8" s="101" t="s">
        <v>429</v>
      </c>
      <c r="C8" s="16" t="s">
        <v>199</v>
      </c>
      <c r="D8" s="97">
        <v>30238</v>
      </c>
      <c r="E8" s="77">
        <v>63116629</v>
      </c>
      <c r="F8" s="36" t="s">
        <v>416</v>
      </c>
      <c r="G8" s="106" t="s">
        <v>217</v>
      </c>
      <c r="H8" s="45">
        <v>10</v>
      </c>
      <c r="I8" s="37">
        <v>14310</v>
      </c>
      <c r="J8" s="315">
        <f t="shared" si="0"/>
        <v>1975</v>
      </c>
      <c r="K8" s="184"/>
      <c r="L8" s="182"/>
      <c r="M8" s="185">
        <v>1975</v>
      </c>
      <c r="N8" s="186"/>
      <c r="O8" s="186"/>
      <c r="P8" s="106" t="s">
        <v>428</v>
      </c>
    </row>
    <row r="9" spans="1:18" x14ac:dyDescent="0.2">
      <c r="A9" s="47">
        <v>3</v>
      </c>
      <c r="B9" s="101"/>
      <c r="C9" s="16"/>
      <c r="D9" s="97"/>
      <c r="E9" s="97"/>
      <c r="F9" s="35" t="s">
        <v>735</v>
      </c>
      <c r="G9" s="74" t="s">
        <v>94</v>
      </c>
      <c r="H9" s="45">
        <v>10</v>
      </c>
      <c r="I9" s="37">
        <v>11110</v>
      </c>
      <c r="J9" s="220">
        <f t="shared" si="0"/>
        <v>5331.1</v>
      </c>
      <c r="K9" s="316">
        <v>5331.1</v>
      </c>
      <c r="L9" s="182"/>
      <c r="M9" s="182"/>
      <c r="N9" s="182"/>
      <c r="O9" s="182"/>
      <c r="P9" s="106"/>
    </row>
    <row r="10" spans="1:18" x14ac:dyDescent="0.2">
      <c r="A10" s="47">
        <v>4</v>
      </c>
      <c r="B10" s="269" t="s">
        <v>945</v>
      </c>
      <c r="C10" s="351" t="s">
        <v>946</v>
      </c>
      <c r="D10" s="77">
        <v>58222</v>
      </c>
      <c r="E10" s="77">
        <v>63116629</v>
      </c>
      <c r="F10" s="312" t="s">
        <v>914</v>
      </c>
      <c r="G10" s="80" t="s">
        <v>217</v>
      </c>
      <c r="H10" s="30">
        <v>10</v>
      </c>
      <c r="I10" s="31">
        <v>14310</v>
      </c>
      <c r="J10" s="220">
        <f t="shared" si="0"/>
        <v>428.5</v>
      </c>
      <c r="K10" s="184"/>
      <c r="L10" s="182"/>
      <c r="M10" s="185">
        <v>428.5</v>
      </c>
      <c r="N10" s="186"/>
      <c r="O10" s="186"/>
      <c r="P10" s="343" t="s">
        <v>935</v>
      </c>
    </row>
    <row r="11" spans="1:18" x14ac:dyDescent="0.2">
      <c r="A11" s="47">
        <v>5</v>
      </c>
      <c r="B11" s="269" t="s">
        <v>947</v>
      </c>
      <c r="C11" s="351" t="s">
        <v>239</v>
      </c>
      <c r="D11" s="77">
        <v>58365</v>
      </c>
      <c r="E11" s="77">
        <v>63116629</v>
      </c>
      <c r="F11" s="312" t="s">
        <v>914</v>
      </c>
      <c r="G11" s="80" t="s">
        <v>217</v>
      </c>
      <c r="H11" s="30">
        <v>10</v>
      </c>
      <c r="I11" s="31">
        <v>14310</v>
      </c>
      <c r="J11" s="220">
        <f t="shared" si="0"/>
        <v>285.2</v>
      </c>
      <c r="K11" s="184"/>
      <c r="L11" s="182"/>
      <c r="M11" s="185">
        <v>285.2</v>
      </c>
      <c r="N11" s="186"/>
      <c r="O11" s="186"/>
      <c r="P11" s="343" t="s">
        <v>935</v>
      </c>
    </row>
    <row r="12" spans="1:18" x14ac:dyDescent="0.2">
      <c r="A12" s="47">
        <v>6</v>
      </c>
      <c r="B12" s="269" t="s">
        <v>948</v>
      </c>
      <c r="C12" s="351" t="s">
        <v>949</v>
      </c>
      <c r="D12" s="77">
        <v>58441</v>
      </c>
      <c r="E12" s="77">
        <v>63116629</v>
      </c>
      <c r="F12" s="312" t="s">
        <v>914</v>
      </c>
      <c r="G12" s="80" t="s">
        <v>217</v>
      </c>
      <c r="H12" s="30">
        <v>10</v>
      </c>
      <c r="I12" s="31">
        <v>14310</v>
      </c>
      <c r="J12" s="220">
        <f t="shared" si="0"/>
        <v>183</v>
      </c>
      <c r="K12" s="184"/>
      <c r="L12" s="182"/>
      <c r="M12" s="185">
        <v>183</v>
      </c>
      <c r="N12" s="186"/>
      <c r="O12" s="186"/>
      <c r="P12" s="343" t="s">
        <v>935</v>
      </c>
    </row>
    <row r="13" spans="1:18" ht="13.5" thickBot="1" x14ac:dyDescent="0.25">
      <c r="A13" s="47">
        <v>7</v>
      </c>
      <c r="B13" s="89"/>
      <c r="C13" s="351"/>
      <c r="D13" s="77"/>
      <c r="E13" s="38"/>
      <c r="F13" s="293" t="s">
        <v>1563</v>
      </c>
      <c r="G13" s="74" t="s">
        <v>95</v>
      </c>
      <c r="H13" s="45">
        <v>10</v>
      </c>
      <c r="I13" s="37">
        <v>11110</v>
      </c>
      <c r="J13" s="220">
        <f t="shared" ref="J13" si="1">SUM(K13+L13+M13+N13+O13)</f>
        <v>4838.71</v>
      </c>
      <c r="K13" s="184">
        <v>4838.71</v>
      </c>
      <c r="L13" s="182"/>
      <c r="M13" s="182"/>
      <c r="N13" s="182"/>
      <c r="O13" s="182"/>
      <c r="P13" s="106"/>
    </row>
    <row r="14" spans="1:18" ht="13.5" thickBot="1" x14ac:dyDescent="0.25">
      <c r="A14" s="324"/>
      <c r="B14" s="325"/>
      <c r="C14" s="326"/>
      <c r="D14" s="327"/>
      <c r="E14" s="325"/>
      <c r="F14" s="326"/>
      <c r="G14" s="325"/>
      <c r="H14" s="326"/>
      <c r="I14" s="328" t="s">
        <v>47</v>
      </c>
      <c r="J14" s="205">
        <f>SUM(J7:J13)</f>
        <v>16371.310000000001</v>
      </c>
      <c r="K14" s="205">
        <f>SUM(K7:K13)</f>
        <v>13499.61</v>
      </c>
      <c r="L14" s="205">
        <f>SUM(L7:L13)</f>
        <v>0</v>
      </c>
      <c r="M14" s="205">
        <f>SUM(M7:M13)</f>
        <v>2871.7</v>
      </c>
      <c r="N14" s="205">
        <f>SUM(N7:N13)</f>
        <v>0</v>
      </c>
      <c r="O14" s="205">
        <f>SUM(O7:O13)</f>
        <v>0</v>
      </c>
      <c r="P14" s="219"/>
    </row>
    <row r="15" spans="1:18" x14ac:dyDescent="0.2">
      <c r="E15" s="107"/>
      <c r="K15" s="114"/>
      <c r="L15" s="114"/>
      <c r="M15" s="114"/>
    </row>
    <row r="16" spans="1:18" x14ac:dyDescent="0.2">
      <c r="E16" s="107"/>
      <c r="J16" s="272"/>
      <c r="K16" s="422"/>
      <c r="M16" s="272"/>
      <c r="P16" s="188"/>
    </row>
  </sheetData>
  <autoFilter ref="A6:P13" xr:uid="{00000000-0009-0000-0000-000002000000}"/>
  <phoneticPr fontId="2" type="noConversion"/>
  <pageMargins left="0.75" right="0.75" top="1" bottom="1" header="0.5" footer="0.5"/>
  <pageSetup scale="8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23"/>
  <sheetViews>
    <sheetView zoomScale="110" zoomScaleNormal="110" workbookViewId="0">
      <selection activeCell="K13" sqref="K13:M13"/>
    </sheetView>
  </sheetViews>
  <sheetFormatPr defaultRowHeight="12.75" x14ac:dyDescent="0.2"/>
  <cols>
    <col min="1" max="1" width="3.140625" style="2" customWidth="1"/>
    <col min="2" max="2" width="11" style="3" customWidth="1"/>
    <col min="3" max="3" width="8.7109375" style="3" customWidth="1"/>
    <col min="4" max="4" width="7" style="3" customWidth="1"/>
    <col min="5" max="5" width="9.5703125" style="3" customWidth="1"/>
    <col min="6" max="6" width="8.5703125" style="2" customWidth="1"/>
    <col min="7" max="7" width="18" style="3" customWidth="1"/>
    <col min="8" max="8" width="3" style="2" customWidth="1"/>
    <col min="9" max="9" width="6.28515625" style="2" customWidth="1"/>
    <col min="10" max="10" width="8.28515625" style="2" customWidth="1"/>
    <col min="11" max="11" width="8.42578125" style="2" customWidth="1"/>
    <col min="12" max="12" width="8" style="2" customWidth="1"/>
    <col min="13" max="13" width="8.140625" style="2" customWidth="1"/>
    <col min="14" max="14" width="7.28515625" style="2" customWidth="1"/>
    <col min="15" max="15" width="8" style="2" customWidth="1"/>
    <col min="16" max="16" width="18.28515625" style="2" customWidth="1"/>
    <col min="17" max="17" width="9.140625" style="2"/>
    <col min="18" max="18" width="11.5703125" style="2" customWidth="1"/>
    <col min="19" max="16384" width="9.140625" style="2"/>
  </cols>
  <sheetData>
    <row r="1" spans="1:19" s="81" customFormat="1" ht="21" customHeight="1" x14ac:dyDescent="0.25">
      <c r="B1" s="91"/>
      <c r="C1" s="125" t="s">
        <v>65</v>
      </c>
      <c r="D1" s="339"/>
      <c r="E1" s="340"/>
      <c r="F1" s="126"/>
      <c r="P1" s="107"/>
    </row>
    <row r="2" spans="1:19" s="81" customFormat="1" ht="15" x14ac:dyDescent="0.25">
      <c r="B2" s="91"/>
      <c r="C2" s="125" t="s">
        <v>1</v>
      </c>
      <c r="D2" s="339"/>
      <c r="E2" s="340"/>
      <c r="F2" s="126"/>
      <c r="P2" s="107"/>
    </row>
    <row r="3" spans="1:19" s="81" customFormat="1" ht="15" x14ac:dyDescent="0.25">
      <c r="A3" s="82"/>
      <c r="B3" s="92"/>
      <c r="C3" s="125" t="s">
        <v>82</v>
      </c>
      <c r="D3" s="340"/>
      <c r="E3" s="339"/>
      <c r="F3" s="126"/>
      <c r="P3" s="107"/>
    </row>
    <row r="4" spans="1:19" s="81" customFormat="1" ht="20.25" customHeight="1" x14ac:dyDescent="0.2">
      <c r="B4" s="91"/>
      <c r="C4" s="176"/>
      <c r="D4" s="107"/>
      <c r="E4" s="107"/>
      <c r="G4" s="107"/>
      <c r="P4" s="107"/>
    </row>
    <row r="5" spans="1:19" x14ac:dyDescent="0.2">
      <c r="A5" s="23"/>
      <c r="B5" s="99"/>
      <c r="C5" s="99"/>
      <c r="D5" s="99"/>
      <c r="E5" s="99"/>
      <c r="F5" s="23"/>
      <c r="G5" s="99"/>
      <c r="H5" s="23"/>
      <c r="I5" s="23"/>
      <c r="J5" s="23"/>
      <c r="K5" s="23"/>
      <c r="L5" s="23"/>
      <c r="M5" s="23"/>
      <c r="N5" s="23"/>
      <c r="O5" s="23"/>
      <c r="P5" s="23"/>
    </row>
    <row r="6" spans="1:19" ht="16.5" thickBot="1" x14ac:dyDescent="0.3">
      <c r="A6" s="33" t="s">
        <v>124</v>
      </c>
      <c r="B6" s="94"/>
      <c r="C6" s="94"/>
      <c r="D6" s="94"/>
      <c r="E6" s="94"/>
      <c r="F6" s="33"/>
      <c r="G6" s="94"/>
      <c r="H6" s="33"/>
      <c r="I6" s="33"/>
      <c r="J6" s="33"/>
      <c r="K6" s="33"/>
      <c r="L6" s="7"/>
      <c r="M6" s="7"/>
      <c r="N6" s="7"/>
      <c r="O6" s="7"/>
      <c r="P6" s="7"/>
      <c r="Q6" s="23"/>
      <c r="R6" s="23"/>
    </row>
    <row r="7" spans="1:19" ht="13.5" thickBot="1" x14ac:dyDescent="0.25">
      <c r="A7" s="240" t="s">
        <v>2</v>
      </c>
      <c r="B7" s="207" t="s">
        <v>49</v>
      </c>
      <c r="C7" s="256" t="s">
        <v>48</v>
      </c>
      <c r="D7" s="209" t="s">
        <v>0</v>
      </c>
      <c r="E7" s="210" t="s">
        <v>3</v>
      </c>
      <c r="F7" s="211" t="s">
        <v>50</v>
      </c>
      <c r="G7" s="257" t="s">
        <v>4</v>
      </c>
      <c r="H7" s="242" t="s">
        <v>28</v>
      </c>
      <c r="I7" s="258" t="s">
        <v>5</v>
      </c>
      <c r="J7" s="244" t="s">
        <v>6</v>
      </c>
      <c r="K7" s="245" t="s">
        <v>7</v>
      </c>
      <c r="L7" s="246" t="s">
        <v>8</v>
      </c>
      <c r="M7" s="244" t="s">
        <v>9</v>
      </c>
      <c r="N7" s="247" t="s">
        <v>10</v>
      </c>
      <c r="O7" s="244" t="s">
        <v>11</v>
      </c>
      <c r="P7" s="244" t="s">
        <v>12</v>
      </c>
      <c r="Q7" s="23"/>
      <c r="R7" s="23"/>
    </row>
    <row r="8" spans="1:19" s="6" customFormat="1" x14ac:dyDescent="0.2">
      <c r="A8" s="477">
        <v>1</v>
      </c>
      <c r="B8" s="95"/>
      <c r="C8" s="95"/>
      <c r="D8" s="96"/>
      <c r="E8" s="96"/>
      <c r="F8" s="36" t="s">
        <v>128</v>
      </c>
      <c r="G8" s="74" t="s">
        <v>93</v>
      </c>
      <c r="H8" s="45">
        <v>10</v>
      </c>
      <c r="I8" s="37">
        <v>11110</v>
      </c>
      <c r="J8" s="332">
        <f>SUM(K8+L8+M8+N8+O8)</f>
        <v>3080.34</v>
      </c>
      <c r="K8" s="272">
        <v>3080.34</v>
      </c>
      <c r="L8" s="333"/>
      <c r="M8" s="193"/>
      <c r="N8" s="333"/>
      <c r="O8" s="333"/>
      <c r="P8" s="24"/>
      <c r="Q8" s="7"/>
      <c r="R8" s="440"/>
      <c r="S8" s="7"/>
    </row>
    <row r="9" spans="1:19" s="6" customFormat="1" x14ac:dyDescent="0.2">
      <c r="A9" s="368">
        <v>2</v>
      </c>
      <c r="B9" s="478" t="s">
        <v>376</v>
      </c>
      <c r="C9" s="368" t="s">
        <v>327</v>
      </c>
      <c r="D9" s="98">
        <v>28763</v>
      </c>
      <c r="E9" s="98">
        <v>63116775</v>
      </c>
      <c r="F9" s="35" t="s">
        <v>377</v>
      </c>
      <c r="G9" s="74" t="s">
        <v>378</v>
      </c>
      <c r="H9" s="45">
        <v>10</v>
      </c>
      <c r="I9" s="48">
        <v>13440</v>
      </c>
      <c r="J9" s="220">
        <f t="shared" ref="J9:J10" si="0">SUM(K9+L9+M9+N9+O9)</f>
        <v>78.8</v>
      </c>
      <c r="K9" s="316"/>
      <c r="L9" s="182"/>
      <c r="M9" s="182">
        <v>78.8</v>
      </c>
      <c r="N9" s="182"/>
      <c r="O9" s="182"/>
      <c r="P9" s="106" t="s">
        <v>379</v>
      </c>
      <c r="Q9" s="7"/>
      <c r="R9" s="440"/>
      <c r="S9" s="7"/>
    </row>
    <row r="10" spans="1:19" s="6" customFormat="1" x14ac:dyDescent="0.2">
      <c r="A10" s="467">
        <v>3</v>
      </c>
      <c r="B10" s="95"/>
      <c r="C10" s="95"/>
      <c r="D10" s="96"/>
      <c r="E10" s="96"/>
      <c r="F10" s="35" t="s">
        <v>735</v>
      </c>
      <c r="G10" s="74" t="s">
        <v>94</v>
      </c>
      <c r="H10" s="45">
        <v>10</v>
      </c>
      <c r="I10" s="37">
        <v>11110</v>
      </c>
      <c r="J10" s="220">
        <f t="shared" si="0"/>
        <v>3083.87</v>
      </c>
      <c r="K10" s="272">
        <v>3083.87</v>
      </c>
      <c r="L10" s="333"/>
      <c r="M10" s="193"/>
      <c r="N10" s="333"/>
      <c r="O10" s="333"/>
      <c r="P10" s="468"/>
      <c r="Q10" s="7"/>
      <c r="R10" s="440"/>
      <c r="S10" s="7"/>
    </row>
    <row r="11" spans="1:19" s="6" customFormat="1" ht="13.5" thickBot="1" x14ac:dyDescent="0.25">
      <c r="A11" s="8">
        <v>4</v>
      </c>
      <c r="B11" s="334"/>
      <c r="C11" s="334"/>
      <c r="D11" s="98"/>
      <c r="E11" s="98"/>
      <c r="F11" s="35" t="s">
        <v>1563</v>
      </c>
      <c r="G11" s="74" t="s">
        <v>95</v>
      </c>
      <c r="H11" s="45">
        <v>10</v>
      </c>
      <c r="I11" s="37">
        <v>11110</v>
      </c>
      <c r="J11" s="222">
        <f>SUM(K11+L11+M11+N11+O11)</f>
        <v>3225.24</v>
      </c>
      <c r="K11" s="316">
        <v>3225.24</v>
      </c>
      <c r="L11" s="194"/>
      <c r="M11" s="194"/>
      <c r="N11" s="194"/>
      <c r="O11" s="194"/>
      <c r="P11" s="18"/>
      <c r="Q11" s="7"/>
      <c r="R11" s="7"/>
      <c r="S11" s="7"/>
    </row>
    <row r="12" spans="1:19" s="6" customFormat="1" ht="13.5" thickBot="1" x14ac:dyDescent="0.25">
      <c r="A12" s="195"/>
      <c r="B12" s="196"/>
      <c r="C12" s="196"/>
      <c r="D12" s="196"/>
      <c r="E12" s="196"/>
      <c r="F12" s="197"/>
      <c r="G12" s="196"/>
      <c r="H12" s="197"/>
      <c r="I12" s="198" t="s">
        <v>42</v>
      </c>
      <c r="J12" s="199">
        <f>SUM(J8:J11)</f>
        <v>9468.25</v>
      </c>
      <c r="K12" s="199">
        <f>SUM(K8:K11)</f>
        <v>9389.4500000000007</v>
      </c>
      <c r="L12" s="199">
        <f>SUM(L8:L11)</f>
        <v>0</v>
      </c>
      <c r="M12" s="199">
        <f>SUM(M8:M11)</f>
        <v>78.8</v>
      </c>
      <c r="N12" s="199">
        <f>SUM(N8:N11)</f>
        <v>0</v>
      </c>
      <c r="O12" s="199">
        <f>SUM(O8:O11)</f>
        <v>0</v>
      </c>
      <c r="P12" s="254"/>
    </row>
    <row r="13" spans="1:19" s="6" customFormat="1" x14ac:dyDescent="0.2">
      <c r="A13" s="2"/>
      <c r="B13" s="3"/>
      <c r="C13" s="3"/>
      <c r="D13" s="3"/>
      <c r="E13" s="3"/>
      <c r="F13" s="2"/>
      <c r="G13" s="3"/>
      <c r="H13" s="2"/>
      <c r="I13" s="2"/>
      <c r="J13" s="2"/>
      <c r="K13" s="23"/>
      <c r="L13" s="23"/>
      <c r="M13" s="23"/>
      <c r="N13" s="2"/>
      <c r="O13" s="2"/>
      <c r="P13" s="2"/>
    </row>
    <row r="14" spans="1:19" s="6" customFormat="1" x14ac:dyDescent="0.2">
      <c r="A14" s="2"/>
      <c r="B14" s="3"/>
      <c r="C14" s="3"/>
      <c r="D14" s="3"/>
      <c r="E14" s="3"/>
      <c r="F14" s="2"/>
      <c r="G14" s="3"/>
      <c r="H14" s="2"/>
      <c r="I14" s="2"/>
      <c r="J14" s="272"/>
      <c r="K14" s="272"/>
      <c r="L14" s="2"/>
      <c r="M14" s="2"/>
      <c r="N14" s="2"/>
      <c r="O14" s="2"/>
      <c r="P14" s="27"/>
    </row>
    <row r="15" spans="1:19" s="6" customFormat="1" x14ac:dyDescent="0.2">
      <c r="A15" s="2"/>
      <c r="B15" s="3"/>
      <c r="C15" s="3"/>
      <c r="D15" s="3"/>
      <c r="E15" s="3"/>
      <c r="F15" s="2"/>
      <c r="G15" s="3"/>
      <c r="H15" s="2"/>
      <c r="I15" s="2"/>
      <c r="J15" s="2"/>
      <c r="K15" s="2"/>
      <c r="L15" s="2"/>
      <c r="M15" s="2"/>
      <c r="N15" s="2"/>
      <c r="O15" s="2"/>
      <c r="P15" s="2"/>
    </row>
    <row r="16" spans="1:19" s="6" customFormat="1" x14ac:dyDescent="0.2">
      <c r="A16" s="2"/>
      <c r="B16" s="3"/>
      <c r="C16" s="3"/>
      <c r="D16" s="3"/>
      <c r="E16" s="3"/>
      <c r="F16" s="2"/>
      <c r="G16" s="3"/>
      <c r="H16" s="2"/>
      <c r="I16" s="2"/>
      <c r="J16" s="2"/>
      <c r="K16" s="2"/>
      <c r="L16" s="2"/>
      <c r="M16" s="2"/>
      <c r="N16" s="2"/>
      <c r="O16" s="2"/>
      <c r="P16" s="2"/>
    </row>
    <row r="17" spans="1:16" s="6" customFormat="1" x14ac:dyDescent="0.2">
      <c r="A17" s="2"/>
      <c r="B17" s="3"/>
      <c r="C17" s="3"/>
      <c r="D17" s="3"/>
      <c r="E17" s="3"/>
      <c r="F17" s="2"/>
      <c r="G17" s="3"/>
      <c r="H17" s="2"/>
      <c r="I17" s="2"/>
      <c r="J17" s="2"/>
      <c r="K17" s="2"/>
      <c r="L17" s="2"/>
      <c r="M17" s="2"/>
      <c r="N17" s="2"/>
      <c r="O17" s="2"/>
      <c r="P17" s="2"/>
    </row>
    <row r="18" spans="1:16" s="6" customFormat="1" x14ac:dyDescent="0.2">
      <c r="A18" s="2"/>
      <c r="B18" s="3"/>
      <c r="C18" s="3"/>
      <c r="D18" s="3"/>
      <c r="E18" s="3"/>
      <c r="F18" s="2"/>
      <c r="G18" s="3"/>
      <c r="H18" s="2"/>
      <c r="I18" s="2"/>
      <c r="J18" s="2"/>
      <c r="K18" s="2"/>
      <c r="L18" s="2"/>
      <c r="M18" s="2"/>
      <c r="N18" s="2"/>
      <c r="O18" s="2"/>
      <c r="P18" s="2"/>
    </row>
    <row r="19" spans="1:16" s="6" customFormat="1" x14ac:dyDescent="0.2">
      <c r="A19" s="2"/>
      <c r="B19" s="3"/>
      <c r="C19" s="3"/>
      <c r="D19" s="3"/>
      <c r="E19" s="3"/>
      <c r="F19" s="2"/>
      <c r="G19" s="3"/>
      <c r="H19" s="2"/>
      <c r="I19" s="2"/>
      <c r="J19" s="2"/>
      <c r="K19" s="2"/>
      <c r="L19" s="2"/>
      <c r="M19" s="2"/>
      <c r="N19" s="2"/>
      <c r="O19" s="2"/>
      <c r="P19" s="2"/>
    </row>
    <row r="20" spans="1:16" s="6" customFormat="1" x14ac:dyDescent="0.2">
      <c r="A20" s="2"/>
      <c r="B20" s="3"/>
      <c r="C20" s="3"/>
      <c r="D20" s="3"/>
      <c r="E20" s="3"/>
      <c r="F20" s="2"/>
      <c r="G20" s="3"/>
      <c r="H20" s="2"/>
      <c r="I20" s="2"/>
      <c r="J20" s="2"/>
      <c r="K20" s="2"/>
      <c r="L20" s="2"/>
      <c r="M20" s="2"/>
      <c r="N20" s="2"/>
      <c r="O20" s="2"/>
      <c r="P20" s="2"/>
    </row>
    <row r="21" spans="1:16" s="6" customFormat="1" x14ac:dyDescent="0.2">
      <c r="A21" s="2"/>
      <c r="B21" s="3"/>
      <c r="C21" s="3"/>
      <c r="D21" s="3"/>
      <c r="E21" s="3"/>
      <c r="F21" s="2"/>
      <c r="G21" s="3"/>
      <c r="H21" s="2"/>
      <c r="I21" s="2"/>
      <c r="J21" s="2"/>
      <c r="K21" s="2"/>
      <c r="L21" s="2"/>
      <c r="M21" s="2"/>
      <c r="N21" s="2"/>
      <c r="O21" s="2"/>
      <c r="P21" s="2"/>
    </row>
    <row r="22" spans="1:16" s="6" customFormat="1" x14ac:dyDescent="0.2">
      <c r="A22" s="2"/>
      <c r="B22" s="3"/>
      <c r="C22" s="3"/>
      <c r="D22" s="3"/>
      <c r="E22" s="3"/>
      <c r="F22" s="2"/>
      <c r="G22" s="3"/>
      <c r="H22" s="2"/>
      <c r="I22" s="2"/>
      <c r="J22" s="2"/>
      <c r="K22" s="2"/>
      <c r="L22" s="2"/>
      <c r="M22" s="2"/>
      <c r="N22" s="2"/>
      <c r="O22" s="2"/>
      <c r="P22" s="2"/>
    </row>
    <row r="23" spans="1:16" s="6" customFormat="1" x14ac:dyDescent="0.2">
      <c r="A23" s="2"/>
      <c r="B23" s="3"/>
      <c r="C23" s="3"/>
      <c r="D23" s="3"/>
      <c r="E23" s="3"/>
      <c r="F23" s="2"/>
      <c r="G23" s="3"/>
      <c r="H23" s="2"/>
      <c r="I23" s="2"/>
      <c r="J23" s="2"/>
      <c r="K23" s="2"/>
      <c r="L23" s="2"/>
      <c r="M23" s="2"/>
      <c r="N23" s="2"/>
      <c r="O23" s="2"/>
      <c r="P23" s="2"/>
    </row>
  </sheetData>
  <phoneticPr fontId="2" type="noConversion"/>
  <pageMargins left="0.75" right="0.75" top="1" bottom="1" header="0.5" footer="0.5"/>
  <pageSetup scale="8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17"/>
  <sheetViews>
    <sheetView zoomScale="110" zoomScaleNormal="110" workbookViewId="0">
      <selection activeCell="K14" sqref="K14:M14"/>
    </sheetView>
  </sheetViews>
  <sheetFormatPr defaultRowHeight="12.75" x14ac:dyDescent="0.2"/>
  <cols>
    <col min="1" max="1" width="3.28515625" style="2" customWidth="1"/>
    <col min="2" max="2" width="11" style="3" customWidth="1"/>
    <col min="3" max="3" width="9" style="3" customWidth="1"/>
    <col min="4" max="4" width="7.140625" style="3" customWidth="1"/>
    <col min="5" max="5" width="9.5703125" style="3" customWidth="1"/>
    <col min="6" max="6" width="8.42578125" style="2" customWidth="1"/>
    <col min="7" max="7" width="22.42578125" style="3" customWidth="1"/>
    <col min="8" max="8" width="3.7109375" style="2" customWidth="1"/>
    <col min="9" max="9" width="7.28515625" style="2" customWidth="1"/>
    <col min="10" max="10" width="9.140625" style="2" customWidth="1"/>
    <col min="11" max="11" width="9.42578125" style="2" customWidth="1"/>
    <col min="12" max="12" width="6.7109375" style="2" customWidth="1"/>
    <col min="13" max="13" width="7.42578125" style="2" customWidth="1"/>
    <col min="14" max="14" width="7.28515625" style="2" customWidth="1"/>
    <col min="15" max="15" width="7.140625" style="2" customWidth="1"/>
    <col min="16" max="16" width="16" style="2" customWidth="1"/>
    <col min="17" max="17" width="9.140625" style="2"/>
    <col min="18" max="18" width="11.7109375" style="2" customWidth="1"/>
    <col min="19" max="16384" width="9.140625" style="2"/>
  </cols>
  <sheetData>
    <row r="1" spans="1:18" s="81" customFormat="1" ht="21" customHeight="1" x14ac:dyDescent="0.25">
      <c r="B1" s="91"/>
      <c r="C1" s="125" t="s">
        <v>65</v>
      </c>
      <c r="D1" s="339"/>
      <c r="E1" s="340"/>
      <c r="F1" s="126"/>
      <c r="P1" s="107"/>
    </row>
    <row r="2" spans="1:18" s="81" customFormat="1" ht="15" x14ac:dyDescent="0.25">
      <c r="B2" s="91"/>
      <c r="C2" s="125" t="s">
        <v>1</v>
      </c>
      <c r="D2" s="339"/>
      <c r="E2" s="340"/>
      <c r="F2" s="126"/>
      <c r="P2" s="107"/>
    </row>
    <row r="3" spans="1:18" s="81" customFormat="1" ht="15" x14ac:dyDescent="0.25">
      <c r="A3" s="82"/>
      <c r="B3" s="92"/>
      <c r="C3" s="125" t="s">
        <v>82</v>
      </c>
      <c r="D3" s="340"/>
      <c r="E3" s="339"/>
      <c r="F3" s="126"/>
      <c r="P3" s="107"/>
    </row>
    <row r="4" spans="1:18" s="81" customFormat="1" ht="20.25" customHeight="1" x14ac:dyDescent="0.2">
      <c r="B4" s="91"/>
      <c r="C4" s="176"/>
      <c r="D4" s="107"/>
      <c r="E4" s="107"/>
      <c r="G4" s="107"/>
      <c r="P4" s="107"/>
    </row>
    <row r="5" spans="1:18" x14ac:dyDescent="0.2">
      <c r="A5" s="23"/>
      <c r="B5" s="99"/>
      <c r="C5" s="99"/>
      <c r="D5" s="99"/>
      <c r="E5" s="99"/>
      <c r="F5" s="23"/>
      <c r="G5" s="99"/>
      <c r="H5" s="23"/>
      <c r="I5" s="23"/>
      <c r="J5" s="23"/>
      <c r="K5" s="23"/>
      <c r="L5" s="23"/>
      <c r="M5" s="23"/>
      <c r="N5" s="23"/>
      <c r="O5" s="23"/>
      <c r="P5" s="23"/>
      <c r="Q5" s="23"/>
    </row>
    <row r="6" spans="1:18" ht="16.5" thickBot="1" x14ac:dyDescent="0.3">
      <c r="A6" s="33" t="s">
        <v>123</v>
      </c>
      <c r="B6" s="94"/>
      <c r="C6" s="94"/>
      <c r="D6" s="94"/>
      <c r="E6" s="94"/>
      <c r="F6" s="33"/>
      <c r="G6" s="94"/>
      <c r="H6" s="33"/>
      <c r="I6" s="33"/>
      <c r="J6" s="33"/>
      <c r="K6" s="33"/>
      <c r="L6" s="7"/>
      <c r="M6" s="7"/>
      <c r="N6" s="7"/>
      <c r="O6" s="7"/>
      <c r="P6" s="7"/>
      <c r="Q6" s="23"/>
    </row>
    <row r="7" spans="1:18" s="6" customFormat="1" ht="13.5" thickBot="1" x14ac:dyDescent="0.25">
      <c r="A7" s="240" t="s">
        <v>2</v>
      </c>
      <c r="B7" s="207" t="s">
        <v>49</v>
      </c>
      <c r="C7" s="256" t="s">
        <v>48</v>
      </c>
      <c r="D7" s="209" t="s">
        <v>0</v>
      </c>
      <c r="E7" s="210" t="s">
        <v>3</v>
      </c>
      <c r="F7" s="211" t="s">
        <v>50</v>
      </c>
      <c r="G7" s="241" t="s">
        <v>4</v>
      </c>
      <c r="H7" s="242" t="s">
        <v>28</v>
      </c>
      <c r="I7" s="243" t="s">
        <v>5</v>
      </c>
      <c r="J7" s="244" t="s">
        <v>6</v>
      </c>
      <c r="K7" s="247" t="s">
        <v>7</v>
      </c>
      <c r="L7" s="246" t="s">
        <v>8</v>
      </c>
      <c r="M7" s="244" t="s">
        <v>9</v>
      </c>
      <c r="N7" s="247" t="s">
        <v>10</v>
      </c>
      <c r="O7" s="244" t="s">
        <v>11</v>
      </c>
      <c r="P7" s="244" t="s">
        <v>12</v>
      </c>
    </row>
    <row r="8" spans="1:18" s="6" customFormat="1" x14ac:dyDescent="0.2">
      <c r="A8" s="28">
        <v>1</v>
      </c>
      <c r="B8" s="263"/>
      <c r="C8" s="95"/>
      <c r="D8" s="96"/>
      <c r="E8" s="97"/>
      <c r="F8" s="36" t="s">
        <v>128</v>
      </c>
      <c r="G8" s="79" t="s">
        <v>61</v>
      </c>
      <c r="H8" s="9">
        <v>10</v>
      </c>
      <c r="I8" s="20">
        <v>11110</v>
      </c>
      <c r="J8" s="220">
        <f t="shared" ref="J8:J10" si="0">SUM(K8+L8+M8+N8+O8)</f>
        <v>20967.509999999998</v>
      </c>
      <c r="K8" s="272">
        <v>20967.509999999998</v>
      </c>
      <c r="L8" s="192"/>
      <c r="M8" s="192"/>
      <c r="N8" s="192"/>
      <c r="O8" s="192"/>
      <c r="P8" s="342"/>
      <c r="R8" s="441"/>
    </row>
    <row r="9" spans="1:18" s="6" customFormat="1" x14ac:dyDescent="0.2">
      <c r="A9" s="8">
        <v>2</v>
      </c>
      <c r="B9" s="411" t="s">
        <v>231</v>
      </c>
      <c r="C9" s="334" t="s">
        <v>213</v>
      </c>
      <c r="D9" s="98">
        <v>15784</v>
      </c>
      <c r="E9" s="97">
        <v>63116915</v>
      </c>
      <c r="F9" s="35" t="s">
        <v>199</v>
      </c>
      <c r="G9" s="74" t="s">
        <v>232</v>
      </c>
      <c r="H9" s="45">
        <v>10</v>
      </c>
      <c r="I9" s="48">
        <v>14142</v>
      </c>
      <c r="J9" s="220">
        <f t="shared" si="0"/>
        <v>1156.4000000000001</v>
      </c>
      <c r="K9" s="316"/>
      <c r="L9" s="182"/>
      <c r="M9" s="182">
        <v>1156.4000000000001</v>
      </c>
      <c r="N9" s="182"/>
      <c r="O9" s="182"/>
      <c r="P9" s="106" t="s">
        <v>215</v>
      </c>
    </row>
    <row r="10" spans="1:18" s="6" customFormat="1" x14ac:dyDescent="0.2">
      <c r="A10" s="8">
        <v>3</v>
      </c>
      <c r="B10" s="411" t="s">
        <v>295</v>
      </c>
      <c r="C10" s="334" t="s">
        <v>296</v>
      </c>
      <c r="D10" s="98">
        <v>24570</v>
      </c>
      <c r="E10" s="97">
        <v>63116915</v>
      </c>
      <c r="F10" s="35" t="s">
        <v>276</v>
      </c>
      <c r="G10" s="74" t="s">
        <v>217</v>
      </c>
      <c r="H10" s="45">
        <v>10</v>
      </c>
      <c r="I10" s="48">
        <v>14310</v>
      </c>
      <c r="J10" s="220">
        <f t="shared" si="0"/>
        <v>700</v>
      </c>
      <c r="K10" s="316"/>
      <c r="L10" s="182"/>
      <c r="M10" s="182">
        <v>700</v>
      </c>
      <c r="N10" s="182"/>
      <c r="O10" s="182"/>
      <c r="P10" s="106" t="s">
        <v>297</v>
      </c>
    </row>
    <row r="11" spans="1:18" s="6" customFormat="1" x14ac:dyDescent="0.2">
      <c r="A11" s="8">
        <v>4</v>
      </c>
      <c r="B11" s="89"/>
      <c r="C11" s="351"/>
      <c r="D11" s="77"/>
      <c r="E11" s="97"/>
      <c r="F11" s="35" t="s">
        <v>735</v>
      </c>
      <c r="G11" s="79" t="s">
        <v>75</v>
      </c>
      <c r="H11" s="9">
        <v>10</v>
      </c>
      <c r="I11" s="20">
        <v>11110</v>
      </c>
      <c r="J11" s="220">
        <f t="shared" ref="J11" si="1">SUM(K11+L11+M11+N11+O11)</f>
        <v>21264.78</v>
      </c>
      <c r="K11" s="408">
        <v>21264.78</v>
      </c>
      <c r="L11" s="182"/>
      <c r="M11" s="182"/>
      <c r="N11" s="182"/>
      <c r="O11" s="182"/>
      <c r="P11" s="106"/>
    </row>
    <row r="12" spans="1:18" s="6" customFormat="1" ht="13.5" thickBot="1" x14ac:dyDescent="0.25">
      <c r="A12" s="8">
        <v>5</v>
      </c>
      <c r="B12" s="269"/>
      <c r="C12" s="32"/>
      <c r="D12" s="38"/>
      <c r="E12" s="97"/>
      <c r="F12" s="35" t="s">
        <v>1563</v>
      </c>
      <c r="G12" s="79" t="s">
        <v>77</v>
      </c>
      <c r="H12" s="30">
        <v>10</v>
      </c>
      <c r="I12" s="31">
        <v>11110</v>
      </c>
      <c r="J12" s="220">
        <f>SUM(K12+L12+M12+N12+O12)</f>
        <v>21059.119999999999</v>
      </c>
      <c r="K12" s="316">
        <v>21059.119999999999</v>
      </c>
      <c r="L12" s="182"/>
      <c r="M12" s="182"/>
      <c r="N12" s="182"/>
      <c r="O12" s="182"/>
      <c r="P12" s="106"/>
    </row>
    <row r="13" spans="1:18" s="6" customFormat="1" ht="13.5" thickBot="1" x14ac:dyDescent="0.25">
      <c r="A13" s="195"/>
      <c r="B13" s="196"/>
      <c r="C13" s="196"/>
      <c r="D13" s="196"/>
      <c r="E13" s="196"/>
      <c r="F13" s="197"/>
      <c r="G13" s="196"/>
      <c r="H13" s="197"/>
      <c r="I13" s="198" t="s">
        <v>42</v>
      </c>
      <c r="J13" s="253">
        <f>SUM(J8:J12)</f>
        <v>65147.81</v>
      </c>
      <c r="K13" s="253">
        <f>SUM(K8:K12)</f>
        <v>63291.409999999989</v>
      </c>
      <c r="L13" s="199">
        <f>SUM(L8:L12)</f>
        <v>0</v>
      </c>
      <c r="M13" s="199">
        <f>SUM(M8:M12)</f>
        <v>1856.4</v>
      </c>
      <c r="N13" s="199">
        <f>SUM(N8:N12)</f>
        <v>0</v>
      </c>
      <c r="O13" s="199">
        <f>SUM(O8:O12)</f>
        <v>0</v>
      </c>
      <c r="P13" s="254"/>
    </row>
    <row r="14" spans="1:18" x14ac:dyDescent="0.2">
      <c r="K14" s="23"/>
      <c r="L14" s="23"/>
      <c r="M14" s="23"/>
    </row>
    <row r="15" spans="1:18" x14ac:dyDescent="0.2">
      <c r="J15" s="272"/>
      <c r="K15" s="306"/>
      <c r="M15" s="272"/>
      <c r="P15" s="27"/>
      <c r="R15" s="11"/>
    </row>
    <row r="16" spans="1:18" x14ac:dyDescent="0.2">
      <c r="K16" s="306"/>
    </row>
    <row r="17" spans="11:11" x14ac:dyDescent="0.2">
      <c r="K17" s="424"/>
    </row>
  </sheetData>
  <autoFilter ref="A7:P13" xr:uid="{00000000-0009-0000-0000-000004000000}"/>
  <phoneticPr fontId="2" type="noConversion"/>
  <pageMargins left="0.75" right="0.75" top="1" bottom="1" header="0.5" footer="0.5"/>
  <pageSetup scale="8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353"/>
  <sheetViews>
    <sheetView topLeftCell="A120" zoomScale="110" zoomScaleNormal="110" workbookViewId="0">
      <selection activeCell="B140" sqref="B140:P147"/>
    </sheetView>
  </sheetViews>
  <sheetFormatPr defaultRowHeight="12.75" x14ac:dyDescent="0.2"/>
  <cols>
    <col min="1" max="1" width="3.85546875" style="2" customWidth="1"/>
    <col min="2" max="2" width="11.7109375" style="87" customWidth="1"/>
    <col min="3" max="3" width="9" style="70" customWidth="1"/>
    <col min="4" max="4" width="6.7109375" style="349" customWidth="1"/>
    <col min="5" max="5" width="9.42578125" style="3" customWidth="1"/>
    <col min="6" max="6" width="8.85546875" style="2" customWidth="1"/>
    <col min="7" max="7" width="24.42578125" style="3" customWidth="1"/>
    <col min="8" max="8" width="2.7109375" style="2" customWidth="1"/>
    <col min="9" max="9" width="5.7109375" style="2" customWidth="1"/>
    <col min="10" max="10" width="10.7109375" style="2" customWidth="1"/>
    <col min="11" max="11" width="8.42578125" style="2" customWidth="1"/>
    <col min="12" max="12" width="6.5703125" style="2" customWidth="1"/>
    <col min="13" max="13" width="8.85546875" style="2" customWidth="1"/>
    <col min="14" max="14" width="9.140625" style="2" customWidth="1"/>
    <col min="15" max="15" width="8.28515625" style="2" customWidth="1"/>
    <col min="16" max="16" width="17.7109375" style="3" customWidth="1"/>
    <col min="17" max="17" width="8" style="2" customWidth="1"/>
    <col min="18" max="18" width="13.7109375" style="2" customWidth="1"/>
    <col min="19" max="19" width="6.140625" style="2" customWidth="1"/>
    <col min="20" max="16384" width="9.140625" style="2"/>
  </cols>
  <sheetData>
    <row r="1" spans="1:19" s="81" customFormat="1" ht="21" customHeight="1" x14ac:dyDescent="0.25">
      <c r="B1" s="91"/>
      <c r="C1" s="125" t="s">
        <v>65</v>
      </c>
      <c r="D1" s="344"/>
      <c r="E1" s="340"/>
      <c r="F1" s="126"/>
      <c r="P1" s="107"/>
    </row>
    <row r="2" spans="1:19" s="81" customFormat="1" ht="15" x14ac:dyDescent="0.25">
      <c r="B2" s="91"/>
      <c r="C2" s="125" t="s">
        <v>1</v>
      </c>
      <c r="D2" s="344"/>
      <c r="E2" s="340"/>
      <c r="F2" s="126"/>
      <c r="P2" s="107"/>
    </row>
    <row r="3" spans="1:19" s="81" customFormat="1" ht="15" x14ac:dyDescent="0.25">
      <c r="A3" s="82"/>
      <c r="B3" s="92"/>
      <c r="C3" s="125" t="s">
        <v>82</v>
      </c>
      <c r="D3" s="345"/>
      <c r="E3" s="339"/>
      <c r="F3" s="126"/>
      <c r="P3" s="107"/>
    </row>
    <row r="4" spans="1:19" s="81" customFormat="1" ht="20.25" customHeight="1" x14ac:dyDescent="0.2">
      <c r="B4" s="91"/>
      <c r="C4" s="176"/>
      <c r="D4" s="346"/>
      <c r="E4" s="107"/>
      <c r="G4" s="107"/>
      <c r="J4" s="379">
        <v>20000</v>
      </c>
      <c r="P4" s="107"/>
    </row>
    <row r="5" spans="1:19" ht="16.5" thickBot="1" x14ac:dyDescent="0.3">
      <c r="A5" s="4" t="s">
        <v>122</v>
      </c>
      <c r="B5" s="88"/>
      <c r="C5" s="259"/>
      <c r="D5" s="347"/>
      <c r="E5" s="64"/>
      <c r="F5" s="4"/>
      <c r="G5" s="64"/>
      <c r="H5" s="4"/>
      <c r="I5" s="4"/>
      <c r="J5" s="4"/>
      <c r="K5" s="4"/>
      <c r="L5" s="23"/>
      <c r="M5" s="23"/>
      <c r="N5" s="23"/>
      <c r="O5" s="23"/>
      <c r="P5" s="99"/>
      <c r="Q5" s="23"/>
      <c r="R5" s="23"/>
      <c r="S5" s="23"/>
    </row>
    <row r="6" spans="1:19" ht="13.5" thickBot="1" x14ac:dyDescent="0.25">
      <c r="A6" s="206" t="s">
        <v>2</v>
      </c>
      <c r="B6" s="207" t="s">
        <v>49</v>
      </c>
      <c r="C6" s="208" t="s">
        <v>48</v>
      </c>
      <c r="D6" s="209" t="s">
        <v>0</v>
      </c>
      <c r="E6" s="210" t="s">
        <v>3</v>
      </c>
      <c r="F6" s="211" t="s">
        <v>50</v>
      </c>
      <c r="G6" s="212" t="s">
        <v>4</v>
      </c>
      <c r="H6" s="206" t="s">
        <v>28</v>
      </c>
      <c r="I6" s="213" t="s">
        <v>5</v>
      </c>
      <c r="J6" s="214" t="s">
        <v>6</v>
      </c>
      <c r="K6" s="215" t="s">
        <v>7</v>
      </c>
      <c r="L6" s="216" t="s">
        <v>8</v>
      </c>
      <c r="M6" s="214" t="s">
        <v>9</v>
      </c>
      <c r="N6" s="217" t="s">
        <v>10</v>
      </c>
      <c r="O6" s="214" t="s">
        <v>11</v>
      </c>
      <c r="P6" s="210" t="s">
        <v>12</v>
      </c>
    </row>
    <row r="7" spans="1:19" x14ac:dyDescent="0.2">
      <c r="A7" s="46">
        <v>1</v>
      </c>
      <c r="B7" s="106"/>
      <c r="C7" s="303"/>
      <c r="D7" s="77"/>
      <c r="E7" s="77"/>
      <c r="F7" s="36" t="s">
        <v>128</v>
      </c>
      <c r="G7" s="80" t="s">
        <v>93</v>
      </c>
      <c r="H7" s="30">
        <v>10</v>
      </c>
      <c r="I7" s="31">
        <v>11110</v>
      </c>
      <c r="J7" s="220">
        <f>SUM(K7+L7+M7+N7+O7)</f>
        <v>9430.75</v>
      </c>
      <c r="K7" s="272">
        <v>9430.75</v>
      </c>
      <c r="L7" s="182"/>
      <c r="M7" s="182"/>
      <c r="N7" s="182"/>
      <c r="O7" s="182"/>
      <c r="P7" s="106"/>
      <c r="R7" s="262"/>
    </row>
    <row r="8" spans="1:19" x14ac:dyDescent="0.2">
      <c r="A8" s="47">
        <v>2</v>
      </c>
      <c r="B8" s="106"/>
      <c r="C8" s="303"/>
      <c r="D8" s="412">
        <v>16524</v>
      </c>
      <c r="E8" s="354">
        <v>63117515</v>
      </c>
      <c r="F8" s="492" t="s">
        <v>234</v>
      </c>
      <c r="G8" s="355" t="s">
        <v>866</v>
      </c>
      <c r="H8" s="356">
        <v>10</v>
      </c>
      <c r="I8" s="488">
        <v>14410</v>
      </c>
      <c r="J8" s="366">
        <f t="shared" ref="J8" si="0">SUM(K8+L8+M8+N8+O8)</f>
        <v>200000</v>
      </c>
      <c r="K8" s="493"/>
      <c r="L8" s="305"/>
      <c r="M8" s="305">
        <v>200000</v>
      </c>
      <c r="N8" s="481"/>
      <c r="O8" s="305"/>
      <c r="P8" s="367" t="s">
        <v>872</v>
      </c>
    </row>
    <row r="9" spans="1:19" x14ac:dyDescent="0.2">
      <c r="A9" s="47">
        <v>3</v>
      </c>
      <c r="B9" s="106"/>
      <c r="C9" s="303"/>
      <c r="D9" s="412">
        <v>16713</v>
      </c>
      <c r="E9" s="354">
        <v>63117515</v>
      </c>
      <c r="F9" s="492" t="s">
        <v>234</v>
      </c>
      <c r="G9" s="355" t="s">
        <v>866</v>
      </c>
      <c r="H9" s="356">
        <v>10</v>
      </c>
      <c r="I9" s="488">
        <v>14410</v>
      </c>
      <c r="J9" s="366">
        <f t="shared" ref="J9:J10" si="1">SUM(K9+L9+M9+N9+O9)</f>
        <v>202019.35</v>
      </c>
      <c r="K9" s="493"/>
      <c r="L9" s="305"/>
      <c r="M9" s="305">
        <v>202019.35</v>
      </c>
      <c r="N9" s="481"/>
      <c r="O9" s="305"/>
      <c r="P9" s="367" t="s">
        <v>872</v>
      </c>
    </row>
    <row r="10" spans="1:19" x14ac:dyDescent="0.2">
      <c r="A10" s="47">
        <v>4</v>
      </c>
      <c r="B10" s="106"/>
      <c r="C10" s="303"/>
      <c r="D10" s="412">
        <v>19277</v>
      </c>
      <c r="E10" s="354">
        <v>63117515</v>
      </c>
      <c r="F10" s="416" t="s">
        <v>276</v>
      </c>
      <c r="G10" s="355" t="s">
        <v>866</v>
      </c>
      <c r="H10" s="356">
        <v>10</v>
      </c>
      <c r="I10" s="488">
        <v>22300</v>
      </c>
      <c r="J10" s="366">
        <f t="shared" si="1"/>
        <v>20000</v>
      </c>
      <c r="K10" s="493"/>
      <c r="L10" s="305"/>
      <c r="M10" s="182"/>
      <c r="N10" s="305">
        <v>20000</v>
      </c>
      <c r="O10" s="305"/>
      <c r="P10" s="367" t="s">
        <v>870</v>
      </c>
    </row>
    <row r="11" spans="1:19" x14ac:dyDescent="0.2">
      <c r="A11" s="47">
        <v>5</v>
      </c>
      <c r="B11" s="411" t="s">
        <v>298</v>
      </c>
      <c r="C11" s="334" t="s">
        <v>296</v>
      </c>
      <c r="D11" s="98">
        <v>24614</v>
      </c>
      <c r="E11" s="97">
        <v>63117515</v>
      </c>
      <c r="F11" s="35" t="s">
        <v>276</v>
      </c>
      <c r="G11" s="74" t="s">
        <v>217</v>
      </c>
      <c r="H11" s="45">
        <v>10</v>
      </c>
      <c r="I11" s="48">
        <v>14310</v>
      </c>
      <c r="J11" s="220">
        <f t="shared" ref="J11" si="2">SUM(K11+L11+M11+N11+O11)</f>
        <v>2800</v>
      </c>
      <c r="K11" s="316"/>
      <c r="L11" s="182"/>
      <c r="M11" s="182">
        <v>2800</v>
      </c>
      <c r="N11" s="481"/>
      <c r="O11" s="182"/>
      <c r="P11" s="106" t="s">
        <v>297</v>
      </c>
    </row>
    <row r="12" spans="1:19" x14ac:dyDescent="0.2">
      <c r="A12" s="47">
        <v>6</v>
      </c>
      <c r="B12" s="411" t="s">
        <v>299</v>
      </c>
      <c r="C12" s="334" t="s">
        <v>296</v>
      </c>
      <c r="D12" s="98">
        <v>24627</v>
      </c>
      <c r="E12" s="97">
        <v>63117515</v>
      </c>
      <c r="F12" s="35" t="s">
        <v>276</v>
      </c>
      <c r="G12" s="74" t="s">
        <v>217</v>
      </c>
      <c r="H12" s="45">
        <v>10</v>
      </c>
      <c r="I12" s="48">
        <v>14310</v>
      </c>
      <c r="J12" s="220">
        <f t="shared" ref="J12:J17" si="3">SUM(K12+L12+M12+N12+O12)</f>
        <v>2700</v>
      </c>
      <c r="K12" s="316"/>
      <c r="L12" s="182"/>
      <c r="M12" s="182">
        <v>2700</v>
      </c>
      <c r="N12" s="481"/>
      <c r="O12" s="182"/>
      <c r="P12" s="106" t="s">
        <v>297</v>
      </c>
    </row>
    <row r="13" spans="1:19" x14ac:dyDescent="0.2">
      <c r="A13" s="47">
        <v>7</v>
      </c>
      <c r="B13" s="411"/>
      <c r="C13" s="334"/>
      <c r="D13" s="98"/>
      <c r="E13" s="97"/>
      <c r="F13" s="416" t="s">
        <v>338</v>
      </c>
      <c r="G13" s="355" t="s">
        <v>873</v>
      </c>
      <c r="H13" s="356">
        <v>10</v>
      </c>
      <c r="I13" s="488">
        <v>14410</v>
      </c>
      <c r="J13" s="495">
        <f t="shared" si="3"/>
        <v>-202019.35</v>
      </c>
      <c r="K13" s="493"/>
      <c r="L13" s="239"/>
      <c r="M13" s="239">
        <v>-202019.35</v>
      </c>
      <c r="N13" s="497"/>
      <c r="O13" s="239"/>
      <c r="P13" s="367"/>
    </row>
    <row r="14" spans="1:19" x14ac:dyDescent="0.2">
      <c r="A14" s="47">
        <v>8</v>
      </c>
      <c r="B14" s="411" t="s">
        <v>356</v>
      </c>
      <c r="C14" s="334" t="s">
        <v>135</v>
      </c>
      <c r="D14" s="98">
        <v>28466</v>
      </c>
      <c r="E14" s="97">
        <v>63117515</v>
      </c>
      <c r="F14" s="35" t="s">
        <v>338</v>
      </c>
      <c r="G14" s="74" t="s">
        <v>357</v>
      </c>
      <c r="H14" s="45">
        <v>10</v>
      </c>
      <c r="I14" s="48">
        <v>13610</v>
      </c>
      <c r="J14" s="220">
        <f t="shared" si="3"/>
        <v>51496.4</v>
      </c>
      <c r="K14" s="316"/>
      <c r="L14" s="182"/>
      <c r="M14" s="182">
        <v>51496.4</v>
      </c>
      <c r="N14" s="481"/>
      <c r="O14" s="182"/>
      <c r="P14" s="106" t="s">
        <v>358</v>
      </c>
    </row>
    <row r="15" spans="1:19" x14ac:dyDescent="0.2">
      <c r="A15" s="47">
        <v>9</v>
      </c>
      <c r="B15" s="411" t="s">
        <v>431</v>
      </c>
      <c r="C15" s="334" t="s">
        <v>377</v>
      </c>
      <c r="D15" s="98">
        <v>30308</v>
      </c>
      <c r="E15" s="97">
        <v>63117515</v>
      </c>
      <c r="F15" s="35" t="s">
        <v>416</v>
      </c>
      <c r="G15" s="74" t="s">
        <v>432</v>
      </c>
      <c r="H15" s="45">
        <v>10</v>
      </c>
      <c r="I15" s="48">
        <v>13620</v>
      </c>
      <c r="J15" s="220">
        <f t="shared" si="3"/>
        <v>4150.6000000000004</v>
      </c>
      <c r="K15" s="316"/>
      <c r="L15" s="182"/>
      <c r="M15" s="182">
        <v>4150.6000000000004</v>
      </c>
      <c r="N15" s="182"/>
      <c r="O15" s="182"/>
      <c r="P15" s="106" t="s">
        <v>255</v>
      </c>
    </row>
    <row r="16" spans="1:19" x14ac:dyDescent="0.2">
      <c r="A16" s="47">
        <v>10</v>
      </c>
      <c r="B16" s="411" t="s">
        <v>426</v>
      </c>
      <c r="C16" s="334" t="s">
        <v>377</v>
      </c>
      <c r="D16" s="98">
        <v>30333</v>
      </c>
      <c r="E16" s="97">
        <v>63117515</v>
      </c>
      <c r="F16" s="35" t="s">
        <v>416</v>
      </c>
      <c r="G16" s="74" t="s">
        <v>433</v>
      </c>
      <c r="H16" s="45">
        <v>10</v>
      </c>
      <c r="I16" s="48">
        <v>13620</v>
      </c>
      <c r="J16" s="220">
        <f t="shared" si="3"/>
        <v>7389.16</v>
      </c>
      <c r="K16" s="316"/>
      <c r="L16" s="182"/>
      <c r="M16" s="182">
        <v>7389.16</v>
      </c>
      <c r="N16" s="182"/>
      <c r="O16" s="182"/>
      <c r="P16" s="106" t="s">
        <v>272</v>
      </c>
    </row>
    <row r="17" spans="1:16" x14ac:dyDescent="0.2">
      <c r="A17" s="47">
        <v>11</v>
      </c>
      <c r="B17" s="411" t="s">
        <v>455</v>
      </c>
      <c r="C17" s="334" t="s">
        <v>456</v>
      </c>
      <c r="D17" s="98">
        <v>32785</v>
      </c>
      <c r="E17" s="97">
        <v>63117515</v>
      </c>
      <c r="F17" s="35" t="s">
        <v>457</v>
      </c>
      <c r="G17" s="74" t="s">
        <v>136</v>
      </c>
      <c r="H17" s="45">
        <v>10</v>
      </c>
      <c r="I17" s="48">
        <v>13445</v>
      </c>
      <c r="J17" s="220">
        <f t="shared" si="3"/>
        <v>362.8</v>
      </c>
      <c r="K17" s="316"/>
      <c r="L17" s="182"/>
      <c r="M17" s="182">
        <v>362.8</v>
      </c>
      <c r="N17" s="182"/>
      <c r="O17" s="182"/>
      <c r="P17" s="106" t="s">
        <v>458</v>
      </c>
    </row>
    <row r="18" spans="1:16" x14ac:dyDescent="0.2">
      <c r="A18" s="47">
        <v>12</v>
      </c>
      <c r="B18" s="106" t="s">
        <v>461</v>
      </c>
      <c r="C18" s="303" t="s">
        <v>462</v>
      </c>
      <c r="D18" s="77">
        <v>31042</v>
      </c>
      <c r="E18" s="77">
        <v>63118015</v>
      </c>
      <c r="F18" s="36" t="s">
        <v>416</v>
      </c>
      <c r="G18" s="80" t="s">
        <v>881</v>
      </c>
      <c r="H18" s="30">
        <v>10</v>
      </c>
      <c r="I18" s="31">
        <v>14023</v>
      </c>
      <c r="J18" s="220">
        <f t="shared" ref="J18:J95" si="4">SUM(K18+L18+M18+N18+O18)</f>
        <v>24250</v>
      </c>
      <c r="K18" s="316"/>
      <c r="L18" s="182"/>
      <c r="M18" s="182">
        <v>24250</v>
      </c>
      <c r="N18" s="182"/>
      <c r="O18" s="182"/>
      <c r="P18" s="106" t="s">
        <v>473</v>
      </c>
    </row>
    <row r="19" spans="1:16" x14ac:dyDescent="0.2">
      <c r="A19" s="47">
        <v>13</v>
      </c>
      <c r="B19" s="411" t="s">
        <v>455</v>
      </c>
      <c r="C19" s="334" t="s">
        <v>456</v>
      </c>
      <c r="D19" s="98">
        <v>34332</v>
      </c>
      <c r="E19" s="97">
        <v>63117515</v>
      </c>
      <c r="F19" s="35" t="s">
        <v>478</v>
      </c>
      <c r="G19" s="74" t="s">
        <v>136</v>
      </c>
      <c r="H19" s="45">
        <v>10</v>
      </c>
      <c r="I19" s="48">
        <v>13445</v>
      </c>
      <c r="J19" s="220">
        <f t="shared" si="4"/>
        <v>362.8</v>
      </c>
      <c r="K19" s="316"/>
      <c r="L19" s="182"/>
      <c r="M19" s="182">
        <v>362.8</v>
      </c>
      <c r="N19" s="182"/>
      <c r="O19" s="182"/>
      <c r="P19" s="106" t="s">
        <v>458</v>
      </c>
    </row>
    <row r="20" spans="1:16" x14ac:dyDescent="0.2">
      <c r="A20" s="47">
        <v>14</v>
      </c>
      <c r="B20" s="331" t="s">
        <v>495</v>
      </c>
      <c r="C20" s="303" t="s">
        <v>496</v>
      </c>
      <c r="D20" s="77">
        <v>34734</v>
      </c>
      <c r="E20" s="97">
        <v>63117515</v>
      </c>
      <c r="F20" s="36" t="s">
        <v>493</v>
      </c>
      <c r="G20" s="291" t="s">
        <v>136</v>
      </c>
      <c r="H20" s="45">
        <v>10</v>
      </c>
      <c r="I20" s="48">
        <v>13445</v>
      </c>
      <c r="J20" s="315">
        <f t="shared" si="4"/>
        <v>362.8</v>
      </c>
      <c r="K20" s="182"/>
      <c r="L20" s="186"/>
      <c r="M20" s="186">
        <v>362.8</v>
      </c>
      <c r="N20" s="186"/>
      <c r="O20" s="186"/>
      <c r="P20" s="106" t="s">
        <v>508</v>
      </c>
    </row>
    <row r="21" spans="1:16" x14ac:dyDescent="0.2">
      <c r="A21" s="47">
        <v>15</v>
      </c>
      <c r="B21" s="331" t="s">
        <v>497</v>
      </c>
      <c r="C21" s="303" t="s">
        <v>498</v>
      </c>
      <c r="D21" s="77">
        <v>34746</v>
      </c>
      <c r="E21" s="97">
        <v>63117515</v>
      </c>
      <c r="F21" s="36" t="s">
        <v>493</v>
      </c>
      <c r="G21" s="291" t="s">
        <v>136</v>
      </c>
      <c r="H21" s="45">
        <v>10</v>
      </c>
      <c r="I21" s="48">
        <v>13445</v>
      </c>
      <c r="J21" s="315">
        <f t="shared" si="4"/>
        <v>362.8</v>
      </c>
      <c r="K21" s="182"/>
      <c r="L21" s="186"/>
      <c r="M21" s="186">
        <v>362.8</v>
      </c>
      <c r="N21" s="186"/>
      <c r="O21" s="186"/>
      <c r="P21" s="106" t="s">
        <v>499</v>
      </c>
    </row>
    <row r="22" spans="1:16" x14ac:dyDescent="0.2">
      <c r="A22" s="47">
        <v>16</v>
      </c>
      <c r="B22" s="331" t="s">
        <v>500</v>
      </c>
      <c r="C22" s="303" t="s">
        <v>492</v>
      </c>
      <c r="D22" s="77">
        <v>34753</v>
      </c>
      <c r="E22" s="97">
        <v>63117515</v>
      </c>
      <c r="F22" s="36" t="s">
        <v>493</v>
      </c>
      <c r="G22" s="291" t="s">
        <v>136</v>
      </c>
      <c r="H22" s="45">
        <v>10</v>
      </c>
      <c r="I22" s="48">
        <v>13445</v>
      </c>
      <c r="J22" s="315">
        <f t="shared" si="4"/>
        <v>362.8</v>
      </c>
      <c r="K22" s="182"/>
      <c r="L22" s="186"/>
      <c r="M22" s="186">
        <v>362.8</v>
      </c>
      <c r="N22" s="186"/>
      <c r="O22" s="186"/>
      <c r="P22" s="106" t="s">
        <v>501</v>
      </c>
    </row>
    <row r="23" spans="1:16" x14ac:dyDescent="0.2">
      <c r="A23" s="47">
        <v>17</v>
      </c>
      <c r="B23" s="331" t="s">
        <v>502</v>
      </c>
      <c r="C23" s="303" t="s">
        <v>503</v>
      </c>
      <c r="D23" s="77">
        <v>34762</v>
      </c>
      <c r="E23" s="97">
        <v>63117515</v>
      </c>
      <c r="F23" s="36" t="s">
        <v>493</v>
      </c>
      <c r="G23" s="291" t="s">
        <v>136</v>
      </c>
      <c r="H23" s="45">
        <v>10</v>
      </c>
      <c r="I23" s="48">
        <v>13445</v>
      </c>
      <c r="J23" s="315">
        <f t="shared" si="4"/>
        <v>362.8</v>
      </c>
      <c r="K23" s="182"/>
      <c r="L23" s="186"/>
      <c r="M23" s="186">
        <v>362.8</v>
      </c>
      <c r="N23" s="186"/>
      <c r="O23" s="186"/>
      <c r="P23" s="106" t="s">
        <v>504</v>
      </c>
    </row>
    <row r="24" spans="1:16" x14ac:dyDescent="0.2">
      <c r="A24" s="47">
        <v>18</v>
      </c>
      <c r="B24" s="331" t="s">
        <v>510</v>
      </c>
      <c r="C24" s="473">
        <v>45597</v>
      </c>
      <c r="D24" s="77">
        <v>34780</v>
      </c>
      <c r="E24" s="97">
        <v>63117516</v>
      </c>
      <c r="F24" s="36" t="s">
        <v>493</v>
      </c>
      <c r="G24" s="291" t="s">
        <v>136</v>
      </c>
      <c r="H24" s="45">
        <v>10</v>
      </c>
      <c r="I24" s="48">
        <v>13445</v>
      </c>
      <c r="J24" s="315">
        <f t="shared" ref="J24:J31" si="5">SUM(K24+L24+M24+N24+O24)</f>
        <v>449.7</v>
      </c>
      <c r="K24" s="182"/>
      <c r="L24" s="186"/>
      <c r="M24" s="186">
        <v>449.7</v>
      </c>
      <c r="N24" s="186"/>
      <c r="O24" s="186"/>
      <c r="P24" s="106" t="s">
        <v>509</v>
      </c>
    </row>
    <row r="25" spans="1:16" x14ac:dyDescent="0.2">
      <c r="A25" s="47">
        <v>19</v>
      </c>
      <c r="B25" s="411" t="s">
        <v>455</v>
      </c>
      <c r="C25" s="334" t="s">
        <v>456</v>
      </c>
      <c r="D25" s="98">
        <v>35215</v>
      </c>
      <c r="E25" s="97">
        <v>63117515</v>
      </c>
      <c r="F25" s="35" t="s">
        <v>478</v>
      </c>
      <c r="G25" s="74" t="s">
        <v>136</v>
      </c>
      <c r="H25" s="45">
        <v>10</v>
      </c>
      <c r="I25" s="48">
        <v>13445</v>
      </c>
      <c r="J25" s="220">
        <f t="shared" si="5"/>
        <v>362.8</v>
      </c>
      <c r="K25" s="316"/>
      <c r="L25" s="182"/>
      <c r="M25" s="182">
        <v>362.8</v>
      </c>
      <c r="N25" s="182"/>
      <c r="O25" s="182"/>
      <c r="P25" s="106" t="s">
        <v>458</v>
      </c>
    </row>
    <row r="26" spans="1:16" x14ac:dyDescent="0.2">
      <c r="A26" s="47">
        <v>20</v>
      </c>
      <c r="B26" s="474" t="s">
        <v>520</v>
      </c>
      <c r="C26" s="475" t="s">
        <v>523</v>
      </c>
      <c r="D26" s="98">
        <v>35981</v>
      </c>
      <c r="E26" s="97">
        <v>63117515</v>
      </c>
      <c r="F26" s="35" t="s">
        <v>493</v>
      </c>
      <c r="G26" s="74" t="s">
        <v>180</v>
      </c>
      <c r="H26" s="45">
        <v>10</v>
      </c>
      <c r="I26" s="48">
        <v>13460</v>
      </c>
      <c r="J26" s="315">
        <f t="shared" si="5"/>
        <v>505</v>
      </c>
      <c r="K26" s="316"/>
      <c r="L26" s="186"/>
      <c r="M26" s="186">
        <v>505</v>
      </c>
      <c r="N26" s="186"/>
      <c r="O26" s="186"/>
      <c r="P26" s="106" t="s">
        <v>521</v>
      </c>
    </row>
    <row r="27" spans="1:16" x14ac:dyDescent="0.2">
      <c r="A27" s="47">
        <v>21</v>
      </c>
      <c r="B27" s="474" t="s">
        <v>522</v>
      </c>
      <c r="C27" s="334" t="s">
        <v>524</v>
      </c>
      <c r="D27" s="98">
        <v>36000</v>
      </c>
      <c r="E27" s="97">
        <v>63117515</v>
      </c>
      <c r="F27" s="35" t="s">
        <v>493</v>
      </c>
      <c r="G27" s="74" t="s">
        <v>180</v>
      </c>
      <c r="H27" s="45">
        <v>10</v>
      </c>
      <c r="I27" s="48">
        <v>13460</v>
      </c>
      <c r="J27" s="315">
        <f t="shared" si="5"/>
        <v>330</v>
      </c>
      <c r="K27" s="316"/>
      <c r="L27" s="186"/>
      <c r="M27" s="186">
        <v>330</v>
      </c>
      <c r="N27" s="186"/>
      <c r="O27" s="186"/>
      <c r="P27" s="106" t="s">
        <v>521</v>
      </c>
    </row>
    <row r="28" spans="1:16" x14ac:dyDescent="0.2">
      <c r="A28" s="47">
        <v>22</v>
      </c>
      <c r="B28" s="474" t="s">
        <v>525</v>
      </c>
      <c r="C28" s="334" t="s">
        <v>524</v>
      </c>
      <c r="D28" s="98">
        <v>36020</v>
      </c>
      <c r="E28" s="97">
        <v>63117515</v>
      </c>
      <c r="F28" s="35" t="s">
        <v>493</v>
      </c>
      <c r="G28" s="74" t="s">
        <v>180</v>
      </c>
      <c r="H28" s="45">
        <v>10</v>
      </c>
      <c r="I28" s="48">
        <v>13460</v>
      </c>
      <c r="J28" s="315">
        <f t="shared" si="5"/>
        <v>240</v>
      </c>
      <c r="K28" s="316"/>
      <c r="L28" s="186"/>
      <c r="M28" s="186">
        <v>240</v>
      </c>
      <c r="N28" s="186"/>
      <c r="O28" s="186"/>
      <c r="P28" s="106" t="s">
        <v>521</v>
      </c>
    </row>
    <row r="29" spans="1:16" x14ac:dyDescent="0.2">
      <c r="A29" s="47">
        <v>23</v>
      </c>
      <c r="B29" s="474" t="s">
        <v>526</v>
      </c>
      <c r="C29" s="475" t="s">
        <v>523</v>
      </c>
      <c r="D29" s="98">
        <v>36036</v>
      </c>
      <c r="E29" s="97">
        <v>63117515</v>
      </c>
      <c r="F29" s="35" t="s">
        <v>493</v>
      </c>
      <c r="G29" s="74" t="s">
        <v>180</v>
      </c>
      <c r="H29" s="45">
        <v>10</v>
      </c>
      <c r="I29" s="48">
        <v>13460</v>
      </c>
      <c r="J29" s="315">
        <f t="shared" si="5"/>
        <v>196.75</v>
      </c>
      <c r="K29" s="316"/>
      <c r="L29" s="186"/>
      <c r="M29" s="186">
        <v>196.75</v>
      </c>
      <c r="N29" s="186"/>
      <c r="O29" s="186"/>
      <c r="P29" s="106" t="s">
        <v>527</v>
      </c>
    </row>
    <row r="30" spans="1:16" x14ac:dyDescent="0.2">
      <c r="A30" s="47">
        <v>24</v>
      </c>
      <c r="B30" s="474" t="s">
        <v>528</v>
      </c>
      <c r="C30" s="334" t="s">
        <v>493</v>
      </c>
      <c r="D30" s="98">
        <v>36066</v>
      </c>
      <c r="E30" s="97">
        <v>63117515</v>
      </c>
      <c r="F30" s="35" t="s">
        <v>493</v>
      </c>
      <c r="G30" s="74" t="s">
        <v>180</v>
      </c>
      <c r="H30" s="45">
        <v>10</v>
      </c>
      <c r="I30" s="48">
        <v>13460</v>
      </c>
      <c r="J30" s="315">
        <f t="shared" si="5"/>
        <v>113.25</v>
      </c>
      <c r="K30" s="316"/>
      <c r="L30" s="186"/>
      <c r="M30" s="186">
        <v>113.25</v>
      </c>
      <c r="N30" s="186"/>
      <c r="O30" s="186"/>
      <c r="P30" s="106" t="s">
        <v>527</v>
      </c>
    </row>
    <row r="31" spans="1:16" x14ac:dyDescent="0.2">
      <c r="A31" s="47">
        <v>25</v>
      </c>
      <c r="B31" s="474" t="s">
        <v>529</v>
      </c>
      <c r="C31" s="334" t="s">
        <v>493</v>
      </c>
      <c r="D31" s="98">
        <v>36099</v>
      </c>
      <c r="E31" s="97">
        <v>63117515</v>
      </c>
      <c r="F31" s="35" t="s">
        <v>493</v>
      </c>
      <c r="G31" s="74" t="s">
        <v>180</v>
      </c>
      <c r="H31" s="45">
        <v>10</v>
      </c>
      <c r="I31" s="48">
        <v>13460</v>
      </c>
      <c r="J31" s="315">
        <f t="shared" si="5"/>
        <v>142.4</v>
      </c>
      <c r="K31" s="316"/>
      <c r="L31" s="186"/>
      <c r="M31" s="186">
        <v>142.4</v>
      </c>
      <c r="N31" s="186"/>
      <c r="O31" s="186"/>
      <c r="P31" s="106" t="s">
        <v>527</v>
      </c>
    </row>
    <row r="32" spans="1:16" x14ac:dyDescent="0.2">
      <c r="A32" s="47">
        <v>26</v>
      </c>
      <c r="B32" s="266" t="s">
        <v>1187</v>
      </c>
      <c r="C32" s="303" t="s">
        <v>534</v>
      </c>
      <c r="D32" s="77">
        <v>36198</v>
      </c>
      <c r="E32" s="97">
        <v>63117515</v>
      </c>
      <c r="F32" s="35" t="s">
        <v>493</v>
      </c>
      <c r="G32" s="291" t="s">
        <v>217</v>
      </c>
      <c r="H32" s="45">
        <v>10</v>
      </c>
      <c r="I32" s="48">
        <v>14310</v>
      </c>
      <c r="J32" s="315">
        <f t="shared" si="4"/>
        <v>236</v>
      </c>
      <c r="K32" s="182"/>
      <c r="L32" s="186"/>
      <c r="M32" s="186">
        <v>236</v>
      </c>
      <c r="N32" s="186"/>
      <c r="O32" s="186"/>
      <c r="P32" s="106" t="s">
        <v>533</v>
      </c>
    </row>
    <row r="33" spans="1:16" x14ac:dyDescent="0.2">
      <c r="A33" s="47">
        <v>27</v>
      </c>
      <c r="B33" s="331" t="s">
        <v>535</v>
      </c>
      <c r="C33" s="473" t="s">
        <v>538</v>
      </c>
      <c r="D33" s="77">
        <v>36819</v>
      </c>
      <c r="E33" s="97">
        <v>63117515</v>
      </c>
      <c r="F33" s="35" t="s">
        <v>536</v>
      </c>
      <c r="G33" s="74" t="s">
        <v>136</v>
      </c>
      <c r="H33" s="45">
        <v>10</v>
      </c>
      <c r="I33" s="48">
        <v>13445</v>
      </c>
      <c r="J33" s="220">
        <f t="shared" si="4"/>
        <v>362.8</v>
      </c>
      <c r="K33" s="316"/>
      <c r="L33" s="182"/>
      <c r="M33" s="182">
        <v>362.8</v>
      </c>
      <c r="N33" s="182"/>
      <c r="O33" s="182"/>
      <c r="P33" s="106" t="s">
        <v>537</v>
      </c>
    </row>
    <row r="34" spans="1:16" x14ac:dyDescent="0.2">
      <c r="A34" s="47">
        <v>28</v>
      </c>
      <c r="B34" s="331" t="s">
        <v>539</v>
      </c>
      <c r="C34" s="303" t="s">
        <v>540</v>
      </c>
      <c r="D34" s="77">
        <v>36903</v>
      </c>
      <c r="E34" s="97">
        <v>63117515</v>
      </c>
      <c r="F34" s="35" t="s">
        <v>536</v>
      </c>
      <c r="G34" s="74" t="s">
        <v>136</v>
      </c>
      <c r="H34" s="45">
        <v>10</v>
      </c>
      <c r="I34" s="48">
        <v>13445</v>
      </c>
      <c r="J34" s="315">
        <f t="shared" si="4"/>
        <v>362.8</v>
      </c>
      <c r="K34" s="182"/>
      <c r="L34" s="186"/>
      <c r="M34" s="186">
        <v>362.8</v>
      </c>
      <c r="N34" s="186"/>
      <c r="O34" s="186"/>
      <c r="P34" s="106" t="s">
        <v>541</v>
      </c>
    </row>
    <row r="35" spans="1:16" x14ac:dyDescent="0.2">
      <c r="A35" s="47">
        <v>29</v>
      </c>
      <c r="B35" s="331" t="s">
        <v>542</v>
      </c>
      <c r="C35" s="303" t="s">
        <v>503</v>
      </c>
      <c r="D35" s="77">
        <v>36920</v>
      </c>
      <c r="E35" s="97">
        <v>63117515</v>
      </c>
      <c r="F35" s="35" t="s">
        <v>536</v>
      </c>
      <c r="G35" s="74" t="s">
        <v>136</v>
      </c>
      <c r="H35" s="45">
        <v>10</v>
      </c>
      <c r="I35" s="48">
        <v>13445</v>
      </c>
      <c r="J35" s="315">
        <f t="shared" si="4"/>
        <v>362.8</v>
      </c>
      <c r="K35" s="182"/>
      <c r="L35" s="186"/>
      <c r="M35" s="186">
        <v>362.8</v>
      </c>
      <c r="N35" s="186"/>
      <c r="O35" s="186"/>
      <c r="P35" s="106" t="s">
        <v>543</v>
      </c>
    </row>
    <row r="36" spans="1:16" x14ac:dyDescent="0.2">
      <c r="A36" s="47">
        <v>30</v>
      </c>
      <c r="B36" s="331" t="s">
        <v>544</v>
      </c>
      <c r="C36" s="303" t="s">
        <v>545</v>
      </c>
      <c r="D36" s="77">
        <v>36951</v>
      </c>
      <c r="E36" s="97">
        <v>63117515</v>
      </c>
      <c r="F36" s="35" t="s">
        <v>536</v>
      </c>
      <c r="G36" s="74" t="s">
        <v>136</v>
      </c>
      <c r="H36" s="45">
        <v>10</v>
      </c>
      <c r="I36" s="48">
        <v>13445</v>
      </c>
      <c r="J36" s="315">
        <f t="shared" si="4"/>
        <v>572.20000000000005</v>
      </c>
      <c r="K36" s="182"/>
      <c r="L36" s="186"/>
      <c r="M36" s="186">
        <v>572.20000000000005</v>
      </c>
      <c r="N36" s="186"/>
      <c r="O36" s="186"/>
      <c r="P36" s="106" t="s">
        <v>546</v>
      </c>
    </row>
    <row r="37" spans="1:16" x14ac:dyDescent="0.2">
      <c r="A37" s="47">
        <v>31</v>
      </c>
      <c r="B37" s="331" t="s">
        <v>548</v>
      </c>
      <c r="C37" s="303" t="s">
        <v>549</v>
      </c>
      <c r="D37" s="77">
        <v>36960</v>
      </c>
      <c r="E37" s="97">
        <v>63117515</v>
      </c>
      <c r="F37" s="35" t="s">
        <v>536</v>
      </c>
      <c r="G37" s="74" t="s">
        <v>136</v>
      </c>
      <c r="H37" s="45">
        <v>10</v>
      </c>
      <c r="I37" s="48">
        <v>13445</v>
      </c>
      <c r="J37" s="315">
        <f t="shared" si="4"/>
        <v>572.20000000000005</v>
      </c>
      <c r="K37" s="182"/>
      <c r="L37" s="186"/>
      <c r="M37" s="186">
        <v>572.20000000000005</v>
      </c>
      <c r="N37" s="186"/>
      <c r="O37" s="186"/>
      <c r="P37" s="106" t="s">
        <v>547</v>
      </c>
    </row>
    <row r="38" spans="1:16" x14ac:dyDescent="0.2">
      <c r="A38" s="47">
        <v>32</v>
      </c>
      <c r="B38" s="331" t="s">
        <v>376</v>
      </c>
      <c r="C38" s="303" t="s">
        <v>327</v>
      </c>
      <c r="D38" s="77">
        <v>37008</v>
      </c>
      <c r="E38" s="97">
        <v>63117515</v>
      </c>
      <c r="F38" s="35" t="s">
        <v>536</v>
      </c>
      <c r="G38" s="74" t="s">
        <v>257</v>
      </c>
      <c r="H38" s="45">
        <v>10</v>
      </c>
      <c r="I38" s="48">
        <v>13440</v>
      </c>
      <c r="J38" s="315">
        <f t="shared" si="4"/>
        <v>1636.8</v>
      </c>
      <c r="K38" s="182"/>
      <c r="L38" s="186"/>
      <c r="M38" s="186">
        <v>1636.8</v>
      </c>
      <c r="N38" s="186"/>
      <c r="O38" s="186"/>
      <c r="P38" s="106" t="s">
        <v>550</v>
      </c>
    </row>
    <row r="39" spans="1:16" x14ac:dyDescent="0.2">
      <c r="A39" s="47">
        <v>33</v>
      </c>
      <c r="B39" s="331" t="s">
        <v>376</v>
      </c>
      <c r="C39" s="303" t="s">
        <v>327</v>
      </c>
      <c r="D39" s="77">
        <v>37022</v>
      </c>
      <c r="E39" s="97">
        <v>63117515</v>
      </c>
      <c r="F39" s="35" t="s">
        <v>536</v>
      </c>
      <c r="G39" s="74" t="s">
        <v>257</v>
      </c>
      <c r="H39" s="45">
        <v>10</v>
      </c>
      <c r="I39" s="48">
        <v>13440</v>
      </c>
      <c r="J39" s="315">
        <f t="shared" si="4"/>
        <v>1078.8</v>
      </c>
      <c r="K39" s="182"/>
      <c r="L39" s="186"/>
      <c r="M39" s="186">
        <v>1078.8</v>
      </c>
      <c r="N39" s="186"/>
      <c r="O39" s="186"/>
      <c r="P39" s="106" t="s">
        <v>551</v>
      </c>
    </row>
    <row r="40" spans="1:16" x14ac:dyDescent="0.2">
      <c r="A40" s="47">
        <v>34</v>
      </c>
      <c r="B40" s="331" t="s">
        <v>574</v>
      </c>
      <c r="C40" s="303" t="s">
        <v>536</v>
      </c>
      <c r="D40" s="77">
        <v>39482</v>
      </c>
      <c r="E40" s="97">
        <v>63117515</v>
      </c>
      <c r="F40" s="35" t="s">
        <v>575</v>
      </c>
      <c r="G40" s="74" t="s">
        <v>576</v>
      </c>
      <c r="H40" s="45">
        <v>10</v>
      </c>
      <c r="I40" s="48">
        <v>14230</v>
      </c>
      <c r="J40" s="315">
        <f t="shared" si="4"/>
        <v>1354</v>
      </c>
      <c r="K40" s="182"/>
      <c r="L40" s="186"/>
      <c r="M40" s="186">
        <v>1354</v>
      </c>
      <c r="N40" s="186"/>
      <c r="O40" s="186"/>
      <c r="P40" s="106" t="s">
        <v>577</v>
      </c>
    </row>
    <row r="41" spans="1:16" x14ac:dyDescent="0.2">
      <c r="A41" s="47">
        <v>35</v>
      </c>
      <c r="B41" s="266" t="s">
        <v>581</v>
      </c>
      <c r="C41" s="303" t="s">
        <v>578</v>
      </c>
      <c r="D41" s="77">
        <v>39507</v>
      </c>
      <c r="E41" s="97">
        <v>63117515</v>
      </c>
      <c r="F41" s="35" t="s">
        <v>575</v>
      </c>
      <c r="G41" s="74" t="s">
        <v>579</v>
      </c>
      <c r="H41" s="45">
        <v>10</v>
      </c>
      <c r="I41" s="48">
        <v>13330</v>
      </c>
      <c r="J41" s="315">
        <f t="shared" si="4"/>
        <v>162</v>
      </c>
      <c r="K41" s="182"/>
      <c r="L41" s="186"/>
      <c r="M41" s="186">
        <v>162</v>
      </c>
      <c r="N41" s="186"/>
      <c r="O41" s="186"/>
      <c r="P41" s="106" t="s">
        <v>580</v>
      </c>
    </row>
    <row r="42" spans="1:16" x14ac:dyDescent="0.2">
      <c r="A42" s="47">
        <v>36</v>
      </c>
      <c r="B42" s="331" t="s">
        <v>582</v>
      </c>
      <c r="C42" s="303" t="s">
        <v>464</v>
      </c>
      <c r="D42" s="77">
        <v>38528</v>
      </c>
      <c r="E42" s="97">
        <v>63117515</v>
      </c>
      <c r="F42" s="35" t="s">
        <v>575</v>
      </c>
      <c r="G42" s="74" t="s">
        <v>180</v>
      </c>
      <c r="H42" s="45">
        <v>10</v>
      </c>
      <c r="I42" s="48">
        <v>13460</v>
      </c>
      <c r="J42" s="315">
        <f t="shared" si="4"/>
        <v>320</v>
      </c>
      <c r="K42" s="182"/>
      <c r="L42" s="186"/>
      <c r="M42" s="186">
        <v>320</v>
      </c>
      <c r="N42" s="186"/>
      <c r="O42" s="186"/>
      <c r="P42" s="106" t="s">
        <v>532</v>
      </c>
    </row>
    <row r="43" spans="1:16" x14ac:dyDescent="0.2">
      <c r="A43" s="47">
        <v>37</v>
      </c>
      <c r="B43" s="498"/>
      <c r="C43" s="499"/>
      <c r="D43" s="354"/>
      <c r="E43" s="365">
        <v>63117515</v>
      </c>
      <c r="F43" s="416" t="s">
        <v>603</v>
      </c>
      <c r="G43" s="355" t="s">
        <v>883</v>
      </c>
      <c r="H43" s="356">
        <v>10</v>
      </c>
      <c r="I43" s="488">
        <v>22300</v>
      </c>
      <c r="J43" s="495">
        <f t="shared" si="4"/>
        <v>-20000</v>
      </c>
      <c r="K43" s="305"/>
      <c r="L43" s="239"/>
      <c r="M43" s="239"/>
      <c r="N43" s="239">
        <v>-20000</v>
      </c>
      <c r="O43" s="239"/>
      <c r="P43" s="106"/>
    </row>
    <row r="44" spans="1:16" x14ac:dyDescent="0.2">
      <c r="A44" s="47">
        <v>38</v>
      </c>
      <c r="B44" s="331" t="s">
        <v>618</v>
      </c>
      <c r="C44" s="303" t="s">
        <v>536</v>
      </c>
      <c r="D44" s="77">
        <v>40606</v>
      </c>
      <c r="E44" s="97">
        <v>63117515</v>
      </c>
      <c r="F44" s="35" t="s">
        <v>603</v>
      </c>
      <c r="G44" s="74" t="s">
        <v>180</v>
      </c>
      <c r="H44" s="45">
        <v>10</v>
      </c>
      <c r="I44" s="48">
        <v>13460</v>
      </c>
      <c r="J44" s="315">
        <f t="shared" si="4"/>
        <v>9581</v>
      </c>
      <c r="K44" s="182"/>
      <c r="L44" s="186"/>
      <c r="M44" s="186">
        <v>9581</v>
      </c>
      <c r="N44" s="186"/>
      <c r="O44" s="186"/>
      <c r="P44" s="106" t="s">
        <v>619</v>
      </c>
    </row>
    <row r="45" spans="1:16" x14ac:dyDescent="0.2">
      <c r="A45" s="47">
        <v>39</v>
      </c>
      <c r="B45" s="331" t="s">
        <v>620</v>
      </c>
      <c r="C45" s="303" t="s">
        <v>538</v>
      </c>
      <c r="D45" s="77">
        <v>40656</v>
      </c>
      <c r="E45" s="97">
        <v>63117515</v>
      </c>
      <c r="F45" s="35" t="s">
        <v>603</v>
      </c>
      <c r="G45" s="74" t="s">
        <v>621</v>
      </c>
      <c r="H45" s="45">
        <v>10</v>
      </c>
      <c r="I45" s="48">
        <v>21200</v>
      </c>
      <c r="J45" s="315">
        <f t="shared" si="4"/>
        <v>500</v>
      </c>
      <c r="K45" s="182"/>
      <c r="L45" s="186"/>
      <c r="M45" s="186"/>
      <c r="N45" s="186">
        <v>500</v>
      </c>
      <c r="O45" s="186"/>
      <c r="P45" s="106" t="s">
        <v>882</v>
      </c>
    </row>
    <row r="46" spans="1:16" x14ac:dyDescent="0.2">
      <c r="A46" s="47">
        <v>40</v>
      </c>
      <c r="B46" s="331" t="s">
        <v>622</v>
      </c>
      <c r="C46" s="303" t="s">
        <v>536</v>
      </c>
      <c r="D46" s="77">
        <v>40740</v>
      </c>
      <c r="E46" s="97">
        <v>63117515</v>
      </c>
      <c r="F46" s="35" t="s">
        <v>603</v>
      </c>
      <c r="G46" s="74" t="s">
        <v>180</v>
      </c>
      <c r="H46" s="45">
        <v>10</v>
      </c>
      <c r="I46" s="48">
        <v>13460</v>
      </c>
      <c r="J46" s="315">
        <f t="shared" si="4"/>
        <v>1650</v>
      </c>
      <c r="K46" s="182"/>
      <c r="L46" s="186"/>
      <c r="M46" s="186">
        <v>1650</v>
      </c>
      <c r="N46" s="186"/>
      <c r="O46" s="186"/>
      <c r="P46" s="106" t="s">
        <v>331</v>
      </c>
    </row>
    <row r="47" spans="1:16" x14ac:dyDescent="0.2">
      <c r="A47" s="47">
        <v>41</v>
      </c>
      <c r="B47" s="331" t="s">
        <v>626</v>
      </c>
      <c r="C47" s="303" t="s">
        <v>627</v>
      </c>
      <c r="D47" s="77">
        <v>40766</v>
      </c>
      <c r="E47" s="97">
        <v>63117515</v>
      </c>
      <c r="F47" s="35" t="s">
        <v>603</v>
      </c>
      <c r="G47" s="74" t="s">
        <v>628</v>
      </c>
      <c r="H47" s="45">
        <v>10</v>
      </c>
      <c r="I47" s="48">
        <v>22298</v>
      </c>
      <c r="J47" s="315">
        <f t="shared" si="4"/>
        <v>200</v>
      </c>
      <c r="K47" s="182"/>
      <c r="L47" s="186"/>
      <c r="M47" s="186"/>
      <c r="N47" s="186">
        <v>200</v>
      </c>
      <c r="O47" s="186"/>
      <c r="P47" s="106" t="s">
        <v>629</v>
      </c>
    </row>
    <row r="48" spans="1:16" x14ac:dyDescent="0.2">
      <c r="A48" s="47">
        <v>42</v>
      </c>
      <c r="B48" s="331" t="s">
        <v>623</v>
      </c>
      <c r="C48" s="303" t="s">
        <v>536</v>
      </c>
      <c r="D48" s="77">
        <v>40844</v>
      </c>
      <c r="E48" s="97">
        <v>63117515</v>
      </c>
      <c r="F48" s="35" t="s">
        <v>603</v>
      </c>
      <c r="G48" s="74" t="s">
        <v>624</v>
      </c>
      <c r="H48" s="45">
        <v>10</v>
      </c>
      <c r="I48" s="48">
        <v>13501</v>
      </c>
      <c r="J48" s="315">
        <f t="shared" si="4"/>
        <v>1748</v>
      </c>
      <c r="K48" s="182"/>
      <c r="L48" s="186"/>
      <c r="M48" s="186">
        <v>1748</v>
      </c>
      <c r="N48" s="186"/>
      <c r="O48" s="186"/>
      <c r="P48" s="106" t="s">
        <v>625</v>
      </c>
    </row>
    <row r="49" spans="1:16" x14ac:dyDescent="0.2">
      <c r="A49" s="47">
        <v>43</v>
      </c>
      <c r="B49" s="331" t="s">
        <v>632</v>
      </c>
      <c r="C49" s="473" t="s">
        <v>303</v>
      </c>
      <c r="D49" s="77">
        <v>40863</v>
      </c>
      <c r="E49" s="97">
        <v>63117515</v>
      </c>
      <c r="F49" s="35" t="s">
        <v>603</v>
      </c>
      <c r="G49" s="74" t="s">
        <v>633</v>
      </c>
      <c r="H49" s="45">
        <v>10</v>
      </c>
      <c r="I49" s="48">
        <v>13720</v>
      </c>
      <c r="J49" s="315">
        <f t="shared" si="4"/>
        <v>4526.8</v>
      </c>
      <c r="K49" s="182"/>
      <c r="L49" s="186"/>
      <c r="M49" s="186">
        <v>4526.8</v>
      </c>
      <c r="N49" s="186"/>
      <c r="O49" s="186"/>
      <c r="P49" s="106" t="s">
        <v>305</v>
      </c>
    </row>
    <row r="50" spans="1:16" x14ac:dyDescent="0.2">
      <c r="A50" s="47">
        <v>44</v>
      </c>
      <c r="B50" s="331" t="s">
        <v>634</v>
      </c>
      <c r="C50" s="303" t="s">
        <v>635</v>
      </c>
      <c r="D50" s="77">
        <v>40878</v>
      </c>
      <c r="E50" s="97">
        <v>63117515</v>
      </c>
      <c r="F50" s="35" t="s">
        <v>603</v>
      </c>
      <c r="G50" s="74" t="s">
        <v>636</v>
      </c>
      <c r="H50" s="45">
        <v>10</v>
      </c>
      <c r="I50" s="48">
        <v>13509</v>
      </c>
      <c r="J50" s="315">
        <f t="shared" si="4"/>
        <v>3955</v>
      </c>
      <c r="K50" s="182"/>
      <c r="L50" s="186"/>
      <c r="M50" s="186">
        <v>3955</v>
      </c>
      <c r="N50" s="186"/>
      <c r="O50" s="186"/>
      <c r="P50" s="106" t="s">
        <v>637</v>
      </c>
    </row>
    <row r="51" spans="1:16" x14ac:dyDescent="0.2">
      <c r="A51" s="47">
        <v>45</v>
      </c>
      <c r="B51" s="331" t="s">
        <v>638</v>
      </c>
      <c r="C51" s="303" t="s">
        <v>639</v>
      </c>
      <c r="D51" s="77">
        <v>40894</v>
      </c>
      <c r="E51" s="97">
        <v>63117515</v>
      </c>
      <c r="F51" s="35" t="s">
        <v>603</v>
      </c>
      <c r="G51" s="74" t="s">
        <v>640</v>
      </c>
      <c r="H51" s="45">
        <v>10</v>
      </c>
      <c r="I51" s="48">
        <v>14050</v>
      </c>
      <c r="J51" s="315">
        <f t="shared" si="4"/>
        <v>3226.12</v>
      </c>
      <c r="K51" s="182"/>
      <c r="L51" s="186"/>
      <c r="M51" s="186">
        <v>3226.12</v>
      </c>
      <c r="N51" s="186"/>
      <c r="O51" s="186"/>
      <c r="P51" s="106" t="s">
        <v>641</v>
      </c>
    </row>
    <row r="52" spans="1:16" x14ac:dyDescent="0.2">
      <c r="A52" s="47">
        <v>46</v>
      </c>
      <c r="B52" s="331" t="s">
        <v>642</v>
      </c>
      <c r="C52" s="303" t="s">
        <v>643</v>
      </c>
      <c r="D52" s="77">
        <v>40907</v>
      </c>
      <c r="E52" s="97">
        <v>63117515</v>
      </c>
      <c r="F52" s="35" t="s">
        <v>603</v>
      </c>
      <c r="G52" s="74" t="s">
        <v>636</v>
      </c>
      <c r="H52" s="45">
        <v>10</v>
      </c>
      <c r="I52" s="48">
        <v>13509</v>
      </c>
      <c r="J52" s="315">
        <f t="shared" si="4"/>
        <v>1980</v>
      </c>
      <c r="K52" s="182"/>
      <c r="L52" s="186"/>
      <c r="M52" s="186">
        <v>1980</v>
      </c>
      <c r="N52" s="186"/>
      <c r="O52" s="186"/>
      <c r="P52" s="106" t="s">
        <v>644</v>
      </c>
    </row>
    <row r="53" spans="1:16" x14ac:dyDescent="0.2">
      <c r="A53" s="47">
        <v>47</v>
      </c>
      <c r="B53" s="331" t="s">
        <v>645</v>
      </c>
      <c r="C53" s="303" t="s">
        <v>646</v>
      </c>
      <c r="D53" s="77">
        <v>40931</v>
      </c>
      <c r="E53" s="97">
        <v>63117515</v>
      </c>
      <c r="F53" s="35" t="s">
        <v>603</v>
      </c>
      <c r="G53" s="74" t="s">
        <v>621</v>
      </c>
      <c r="H53" s="45">
        <v>10</v>
      </c>
      <c r="I53" s="48">
        <v>21200</v>
      </c>
      <c r="J53" s="315">
        <f t="shared" si="4"/>
        <v>300</v>
      </c>
      <c r="K53" s="182"/>
      <c r="L53" s="186"/>
      <c r="M53" s="186"/>
      <c r="N53" s="186">
        <v>300</v>
      </c>
      <c r="O53" s="186"/>
      <c r="P53" s="106" t="s">
        <v>647</v>
      </c>
    </row>
    <row r="54" spans="1:16" x14ac:dyDescent="0.2">
      <c r="A54" s="47">
        <v>48</v>
      </c>
      <c r="B54" s="331" t="s">
        <v>648</v>
      </c>
      <c r="C54" s="303" t="s">
        <v>649</v>
      </c>
      <c r="D54" s="77">
        <v>41037</v>
      </c>
      <c r="E54" s="97">
        <v>63117515</v>
      </c>
      <c r="F54" s="35" t="s">
        <v>603</v>
      </c>
      <c r="G54" s="74" t="s">
        <v>621</v>
      </c>
      <c r="H54" s="45">
        <v>10</v>
      </c>
      <c r="I54" s="48">
        <v>21200</v>
      </c>
      <c r="J54" s="315">
        <f t="shared" si="4"/>
        <v>7000</v>
      </c>
      <c r="K54" s="182"/>
      <c r="L54" s="186"/>
      <c r="M54" s="186"/>
      <c r="N54" s="186">
        <v>7000</v>
      </c>
      <c r="O54" s="186"/>
      <c r="P54" s="106" t="s">
        <v>650</v>
      </c>
    </row>
    <row r="55" spans="1:16" x14ac:dyDescent="0.2">
      <c r="A55" s="47">
        <v>49</v>
      </c>
      <c r="B55" s="331" t="s">
        <v>651</v>
      </c>
      <c r="C55" s="303" t="s">
        <v>652</v>
      </c>
      <c r="D55" s="77">
        <v>41247</v>
      </c>
      <c r="E55" s="97">
        <v>63117515</v>
      </c>
      <c r="F55" s="35" t="s">
        <v>603</v>
      </c>
      <c r="G55" s="74" t="s">
        <v>621</v>
      </c>
      <c r="H55" s="45">
        <v>10</v>
      </c>
      <c r="I55" s="48">
        <v>21200</v>
      </c>
      <c r="J55" s="315">
        <f t="shared" si="4"/>
        <v>2000</v>
      </c>
      <c r="K55" s="182"/>
      <c r="L55" s="186"/>
      <c r="M55" s="186"/>
      <c r="N55" s="186">
        <v>2000</v>
      </c>
      <c r="O55" s="186"/>
      <c r="P55" s="106" t="s">
        <v>653</v>
      </c>
    </row>
    <row r="56" spans="1:16" x14ac:dyDescent="0.2">
      <c r="A56" s="47">
        <v>50</v>
      </c>
      <c r="B56" s="331" t="s">
        <v>654</v>
      </c>
      <c r="C56" s="303" t="s">
        <v>655</v>
      </c>
      <c r="D56" s="77">
        <v>41322</v>
      </c>
      <c r="E56" s="97">
        <v>63117515</v>
      </c>
      <c r="F56" s="35" t="s">
        <v>603</v>
      </c>
      <c r="G56" s="74" t="s">
        <v>656</v>
      </c>
      <c r="H56" s="45">
        <v>10</v>
      </c>
      <c r="I56" s="48">
        <v>22299</v>
      </c>
      <c r="J56" s="315">
        <f t="shared" si="4"/>
        <v>250</v>
      </c>
      <c r="K56" s="182"/>
      <c r="L56" s="186"/>
      <c r="M56" s="186"/>
      <c r="N56" s="186">
        <v>250</v>
      </c>
      <c r="O56" s="186"/>
      <c r="P56" s="106" t="s">
        <v>657</v>
      </c>
    </row>
    <row r="57" spans="1:16" x14ac:dyDescent="0.2">
      <c r="A57" s="47">
        <v>51</v>
      </c>
      <c r="B57" s="331" t="s">
        <v>654</v>
      </c>
      <c r="C57" s="303" t="s">
        <v>655</v>
      </c>
      <c r="D57" s="77">
        <v>41322</v>
      </c>
      <c r="E57" s="97">
        <v>63117515</v>
      </c>
      <c r="F57" s="35" t="s">
        <v>603</v>
      </c>
      <c r="G57" s="74" t="s">
        <v>656</v>
      </c>
      <c r="H57" s="45">
        <v>10</v>
      </c>
      <c r="I57" s="48">
        <v>22299</v>
      </c>
      <c r="J57" s="315">
        <f t="shared" ref="J57" si="6">SUM(K57+L57+M57+N57+O57)</f>
        <v>250</v>
      </c>
      <c r="K57" s="182"/>
      <c r="L57" s="186"/>
      <c r="M57" s="186"/>
      <c r="N57" s="186">
        <v>250</v>
      </c>
      <c r="O57" s="186"/>
      <c r="P57" s="106" t="s">
        <v>657</v>
      </c>
    </row>
    <row r="58" spans="1:16" x14ac:dyDescent="0.2">
      <c r="A58" s="47">
        <v>52</v>
      </c>
      <c r="B58" s="331" t="s">
        <v>658</v>
      </c>
      <c r="C58" s="303" t="s">
        <v>659</v>
      </c>
      <c r="D58" s="77">
        <v>41345</v>
      </c>
      <c r="E58" s="97">
        <v>63117515</v>
      </c>
      <c r="F58" s="35" t="s">
        <v>603</v>
      </c>
      <c r="G58" s="74" t="s">
        <v>656</v>
      </c>
      <c r="H58" s="45">
        <v>10</v>
      </c>
      <c r="I58" s="48">
        <v>22299</v>
      </c>
      <c r="J58" s="315">
        <f t="shared" si="4"/>
        <v>600</v>
      </c>
      <c r="K58" s="182"/>
      <c r="L58" s="186"/>
      <c r="M58" s="186"/>
      <c r="N58" s="186">
        <v>600</v>
      </c>
      <c r="O58" s="186"/>
      <c r="P58" s="106" t="s">
        <v>660</v>
      </c>
    </row>
    <row r="59" spans="1:16" x14ac:dyDescent="0.2">
      <c r="A59" s="47">
        <v>53</v>
      </c>
      <c r="B59" s="331" t="s">
        <v>661</v>
      </c>
      <c r="C59" s="303" t="s">
        <v>662</v>
      </c>
      <c r="D59" s="77">
        <v>41364</v>
      </c>
      <c r="E59" s="97">
        <v>63117515</v>
      </c>
      <c r="F59" s="35" t="s">
        <v>663</v>
      </c>
      <c r="G59" s="74" t="s">
        <v>665</v>
      </c>
      <c r="H59" s="45">
        <v>10</v>
      </c>
      <c r="I59" s="48">
        <v>22299</v>
      </c>
      <c r="J59" s="315">
        <f t="shared" si="4"/>
        <v>200</v>
      </c>
      <c r="K59" s="182"/>
      <c r="L59" s="186"/>
      <c r="M59" s="186"/>
      <c r="N59" s="186">
        <v>200</v>
      </c>
      <c r="O59" s="186"/>
      <c r="P59" s="106" t="s">
        <v>664</v>
      </c>
    </row>
    <row r="60" spans="1:16" x14ac:dyDescent="0.2">
      <c r="A60" s="47">
        <v>54</v>
      </c>
      <c r="B60" s="331" t="s">
        <v>661</v>
      </c>
      <c r="C60" s="303" t="s">
        <v>662</v>
      </c>
      <c r="D60" s="77">
        <v>41364</v>
      </c>
      <c r="E60" s="97">
        <v>63117515</v>
      </c>
      <c r="F60" s="35" t="s">
        <v>663</v>
      </c>
      <c r="G60" s="74" t="s">
        <v>666</v>
      </c>
      <c r="H60" s="45">
        <v>10</v>
      </c>
      <c r="I60" s="48">
        <v>22299</v>
      </c>
      <c r="J60" s="315">
        <f t="shared" ref="J60:J75" si="7">SUM(K60+L60+M60+N60+O60)</f>
        <v>200</v>
      </c>
      <c r="K60" s="182"/>
      <c r="L60" s="186"/>
      <c r="M60" s="186"/>
      <c r="N60" s="186">
        <v>200</v>
      </c>
      <c r="O60" s="186"/>
      <c r="P60" s="106" t="s">
        <v>664</v>
      </c>
    </row>
    <row r="61" spans="1:16" x14ac:dyDescent="0.2">
      <c r="A61" s="47">
        <v>55</v>
      </c>
      <c r="B61" s="331" t="s">
        <v>661</v>
      </c>
      <c r="C61" s="303" t="s">
        <v>662</v>
      </c>
      <c r="D61" s="77">
        <v>41364</v>
      </c>
      <c r="E61" s="97">
        <v>63117515</v>
      </c>
      <c r="F61" s="35" t="s">
        <v>663</v>
      </c>
      <c r="G61" s="74" t="s">
        <v>667</v>
      </c>
      <c r="H61" s="45">
        <v>10</v>
      </c>
      <c r="I61" s="48">
        <v>22299</v>
      </c>
      <c r="J61" s="315">
        <f t="shared" si="7"/>
        <v>200</v>
      </c>
      <c r="K61" s="182"/>
      <c r="L61" s="186"/>
      <c r="M61" s="186"/>
      <c r="N61" s="186">
        <v>200</v>
      </c>
      <c r="O61" s="186"/>
      <c r="P61" s="106" t="s">
        <v>664</v>
      </c>
    </row>
    <row r="62" spans="1:16" x14ac:dyDescent="0.2">
      <c r="A62" s="47">
        <v>56</v>
      </c>
      <c r="B62" s="331" t="s">
        <v>661</v>
      </c>
      <c r="C62" s="303" t="s">
        <v>662</v>
      </c>
      <c r="D62" s="77">
        <v>41364</v>
      </c>
      <c r="E62" s="97">
        <v>63117515</v>
      </c>
      <c r="F62" s="35" t="s">
        <v>663</v>
      </c>
      <c r="G62" s="74" t="s">
        <v>668</v>
      </c>
      <c r="H62" s="45">
        <v>10</v>
      </c>
      <c r="I62" s="48">
        <v>22299</v>
      </c>
      <c r="J62" s="315">
        <f t="shared" si="7"/>
        <v>200</v>
      </c>
      <c r="K62" s="182"/>
      <c r="L62" s="186"/>
      <c r="M62" s="186"/>
      <c r="N62" s="186">
        <v>200</v>
      </c>
      <c r="O62" s="186"/>
      <c r="P62" s="106" t="s">
        <v>664</v>
      </c>
    </row>
    <row r="63" spans="1:16" x14ac:dyDescent="0.2">
      <c r="A63" s="47">
        <v>57</v>
      </c>
      <c r="B63" s="331" t="s">
        <v>669</v>
      </c>
      <c r="C63" s="303" t="s">
        <v>670</v>
      </c>
      <c r="D63" s="77">
        <v>41549</v>
      </c>
      <c r="E63" s="97">
        <v>63117515</v>
      </c>
      <c r="F63" s="35" t="s">
        <v>663</v>
      </c>
      <c r="G63" s="74" t="s">
        <v>628</v>
      </c>
      <c r="H63" s="45">
        <v>10</v>
      </c>
      <c r="I63" s="48">
        <v>22298</v>
      </c>
      <c r="J63" s="315">
        <f t="shared" si="7"/>
        <v>200</v>
      </c>
      <c r="K63" s="182"/>
      <c r="L63" s="186"/>
      <c r="M63" s="186"/>
      <c r="N63" s="186">
        <v>200</v>
      </c>
      <c r="O63" s="186"/>
      <c r="P63" s="106" t="s">
        <v>671</v>
      </c>
    </row>
    <row r="64" spans="1:16" x14ac:dyDescent="0.2">
      <c r="A64" s="47">
        <v>58</v>
      </c>
      <c r="B64" s="331" t="s">
        <v>672</v>
      </c>
      <c r="C64" s="303" t="s">
        <v>673</v>
      </c>
      <c r="D64" s="77">
        <v>41591</v>
      </c>
      <c r="E64" s="97">
        <v>63117515</v>
      </c>
      <c r="F64" s="35" t="s">
        <v>663</v>
      </c>
      <c r="G64" s="74" t="s">
        <v>628</v>
      </c>
      <c r="H64" s="45">
        <v>10</v>
      </c>
      <c r="I64" s="48">
        <v>22298</v>
      </c>
      <c r="J64" s="315">
        <f t="shared" si="7"/>
        <v>200</v>
      </c>
      <c r="K64" s="182"/>
      <c r="L64" s="186"/>
      <c r="M64" s="186"/>
      <c r="N64" s="186">
        <v>200</v>
      </c>
      <c r="O64" s="186"/>
      <c r="P64" s="106" t="s">
        <v>674</v>
      </c>
    </row>
    <row r="65" spans="1:16" x14ac:dyDescent="0.2">
      <c r="A65" s="47">
        <v>59</v>
      </c>
      <c r="B65" s="331" t="s">
        <v>675</v>
      </c>
      <c r="C65" s="303" t="s">
        <v>472</v>
      </c>
      <c r="D65" s="77">
        <v>41610</v>
      </c>
      <c r="E65" s="97">
        <v>63117515</v>
      </c>
      <c r="F65" s="35" t="s">
        <v>663</v>
      </c>
      <c r="G65" s="74" t="s">
        <v>628</v>
      </c>
      <c r="H65" s="45">
        <v>10</v>
      </c>
      <c r="I65" s="48">
        <v>22298</v>
      </c>
      <c r="J65" s="315">
        <f t="shared" si="7"/>
        <v>200</v>
      </c>
      <c r="K65" s="182"/>
      <c r="L65" s="186"/>
      <c r="M65" s="186"/>
      <c r="N65" s="186">
        <v>200</v>
      </c>
      <c r="O65" s="186"/>
      <c r="P65" s="106" t="s">
        <v>676</v>
      </c>
    </row>
    <row r="66" spans="1:16" x14ac:dyDescent="0.2">
      <c r="A66" s="47">
        <v>60</v>
      </c>
      <c r="B66" s="331" t="s">
        <v>677</v>
      </c>
      <c r="C66" s="303" t="s">
        <v>678</v>
      </c>
      <c r="D66" s="77">
        <v>41680</v>
      </c>
      <c r="E66" s="97">
        <v>63117515</v>
      </c>
      <c r="F66" s="35" t="s">
        <v>663</v>
      </c>
      <c r="G66" s="74" t="s">
        <v>628</v>
      </c>
      <c r="H66" s="45">
        <v>10</v>
      </c>
      <c r="I66" s="48">
        <v>22298</v>
      </c>
      <c r="J66" s="315">
        <f t="shared" si="7"/>
        <v>200</v>
      </c>
      <c r="K66" s="182"/>
      <c r="L66" s="186"/>
      <c r="M66" s="186"/>
      <c r="N66" s="186">
        <v>200</v>
      </c>
      <c r="O66" s="186"/>
      <c r="P66" s="106" t="s">
        <v>679</v>
      </c>
    </row>
    <row r="67" spans="1:16" x14ac:dyDescent="0.2">
      <c r="A67" s="47">
        <v>61</v>
      </c>
      <c r="B67" s="331" t="s">
        <v>680</v>
      </c>
      <c r="C67" s="303" t="s">
        <v>681</v>
      </c>
      <c r="D67" s="77">
        <v>41710</v>
      </c>
      <c r="E67" s="97">
        <v>63117515</v>
      </c>
      <c r="F67" s="35" t="s">
        <v>663</v>
      </c>
      <c r="G67" s="74" t="s">
        <v>628</v>
      </c>
      <c r="H67" s="45">
        <v>10</v>
      </c>
      <c r="I67" s="48">
        <v>22298</v>
      </c>
      <c r="J67" s="315">
        <f t="shared" si="7"/>
        <v>200</v>
      </c>
      <c r="K67" s="182"/>
      <c r="L67" s="186"/>
      <c r="M67" s="186"/>
      <c r="N67" s="186">
        <v>200</v>
      </c>
      <c r="O67" s="186"/>
      <c r="P67" s="106" t="s">
        <v>682</v>
      </c>
    </row>
    <row r="68" spans="1:16" x14ac:dyDescent="0.2">
      <c r="A68" s="47">
        <v>62</v>
      </c>
      <c r="B68" s="331" t="s">
        <v>683</v>
      </c>
      <c r="C68" s="303" t="s">
        <v>684</v>
      </c>
      <c r="D68" s="77">
        <v>41883</v>
      </c>
      <c r="E68" s="97">
        <v>63117515</v>
      </c>
      <c r="F68" s="35" t="s">
        <v>663</v>
      </c>
      <c r="G68" s="74" t="s">
        <v>628</v>
      </c>
      <c r="H68" s="45">
        <v>10</v>
      </c>
      <c r="I68" s="48">
        <v>22298</v>
      </c>
      <c r="J68" s="315">
        <f t="shared" si="7"/>
        <v>200</v>
      </c>
      <c r="K68" s="182"/>
      <c r="L68" s="186"/>
      <c r="M68" s="186"/>
      <c r="N68" s="186">
        <v>200</v>
      </c>
      <c r="O68" s="186"/>
      <c r="P68" s="106" t="s">
        <v>685</v>
      </c>
    </row>
    <row r="69" spans="1:16" x14ac:dyDescent="0.2">
      <c r="A69" s="47">
        <v>63</v>
      </c>
      <c r="B69" s="331" t="s">
        <v>688</v>
      </c>
      <c r="C69" s="303" t="s">
        <v>303</v>
      </c>
      <c r="D69" s="77">
        <v>42296</v>
      </c>
      <c r="E69" s="97">
        <v>63117515</v>
      </c>
      <c r="F69" s="35" t="s">
        <v>663</v>
      </c>
      <c r="G69" s="74" t="s">
        <v>633</v>
      </c>
      <c r="H69" s="45">
        <v>10</v>
      </c>
      <c r="I69" s="48">
        <v>13720</v>
      </c>
      <c r="J69" s="315">
        <f t="shared" si="7"/>
        <v>6790.2</v>
      </c>
      <c r="K69" s="182"/>
      <c r="L69" s="186"/>
      <c r="M69" s="186">
        <v>6790.2</v>
      </c>
      <c r="N69" s="186"/>
      <c r="O69" s="186"/>
      <c r="P69" s="106" t="s">
        <v>305</v>
      </c>
    </row>
    <row r="70" spans="1:16" x14ac:dyDescent="0.2">
      <c r="A70" s="47">
        <v>64</v>
      </c>
      <c r="B70" s="331" t="s">
        <v>689</v>
      </c>
      <c r="C70" s="303" t="s">
        <v>199</v>
      </c>
      <c r="D70" s="77">
        <v>42332</v>
      </c>
      <c r="E70" s="97">
        <v>63117515</v>
      </c>
      <c r="F70" s="35" t="s">
        <v>663</v>
      </c>
      <c r="G70" s="74" t="s">
        <v>304</v>
      </c>
      <c r="H70" s="45">
        <v>10</v>
      </c>
      <c r="I70" s="48">
        <v>13780</v>
      </c>
      <c r="J70" s="315">
        <f t="shared" si="7"/>
        <v>3866.94</v>
      </c>
      <c r="K70" s="182"/>
      <c r="L70" s="186"/>
      <c r="M70" s="186">
        <v>3866.94</v>
      </c>
      <c r="N70" s="186"/>
      <c r="O70" s="186"/>
      <c r="P70" s="106" t="s">
        <v>307</v>
      </c>
    </row>
    <row r="71" spans="1:16" x14ac:dyDescent="0.2">
      <c r="A71" s="47">
        <v>65</v>
      </c>
      <c r="B71" s="331" t="s">
        <v>692</v>
      </c>
      <c r="C71" s="303" t="s">
        <v>693</v>
      </c>
      <c r="D71" s="77">
        <v>42383</v>
      </c>
      <c r="E71" s="97">
        <v>63117515</v>
      </c>
      <c r="F71" s="35" t="s">
        <v>663</v>
      </c>
      <c r="G71" s="74" t="s">
        <v>636</v>
      </c>
      <c r="H71" s="45">
        <v>10</v>
      </c>
      <c r="I71" s="48">
        <v>13509</v>
      </c>
      <c r="J71" s="315">
        <f t="shared" si="7"/>
        <v>738</v>
      </c>
      <c r="K71" s="182"/>
      <c r="L71" s="186"/>
      <c r="M71" s="186">
        <v>738</v>
      </c>
      <c r="N71" s="186"/>
      <c r="O71" s="186"/>
      <c r="P71" s="106" t="s">
        <v>320</v>
      </c>
    </row>
    <row r="72" spans="1:16" x14ac:dyDescent="0.2">
      <c r="A72" s="47">
        <v>66</v>
      </c>
      <c r="B72" s="331" t="s">
        <v>690</v>
      </c>
      <c r="C72" s="303" t="s">
        <v>150</v>
      </c>
      <c r="D72" s="77">
        <v>42395</v>
      </c>
      <c r="E72" s="97">
        <v>63117515</v>
      </c>
      <c r="F72" s="35" t="s">
        <v>663</v>
      </c>
      <c r="G72" s="74" t="s">
        <v>691</v>
      </c>
      <c r="H72" s="45">
        <v>10</v>
      </c>
      <c r="I72" s="48">
        <v>13610</v>
      </c>
      <c r="J72" s="315">
        <f t="shared" si="7"/>
        <v>272</v>
      </c>
      <c r="K72" s="182"/>
      <c r="L72" s="186"/>
      <c r="M72" s="186">
        <v>272</v>
      </c>
      <c r="N72" s="186"/>
      <c r="O72" s="186"/>
      <c r="P72" s="106" t="s">
        <v>329</v>
      </c>
    </row>
    <row r="73" spans="1:16" x14ac:dyDescent="0.2">
      <c r="A73" s="47">
        <v>67</v>
      </c>
      <c r="B73" s="331" t="s">
        <v>694</v>
      </c>
      <c r="C73" s="303" t="s">
        <v>684</v>
      </c>
      <c r="D73" s="77">
        <v>42432</v>
      </c>
      <c r="E73" s="97">
        <v>63117515</v>
      </c>
      <c r="F73" s="35" t="s">
        <v>663</v>
      </c>
      <c r="G73" s="74" t="s">
        <v>628</v>
      </c>
      <c r="H73" s="45">
        <v>10</v>
      </c>
      <c r="I73" s="48">
        <v>22298</v>
      </c>
      <c r="J73" s="315">
        <f t="shared" si="7"/>
        <v>200</v>
      </c>
      <c r="K73" s="182"/>
      <c r="L73" s="186"/>
      <c r="M73" s="186"/>
      <c r="N73" s="186">
        <v>200</v>
      </c>
      <c r="O73" s="186"/>
      <c r="P73" s="106" t="s">
        <v>697</v>
      </c>
    </row>
    <row r="74" spans="1:16" x14ac:dyDescent="0.2">
      <c r="A74" s="47">
        <v>68</v>
      </c>
      <c r="B74" s="331" t="s">
        <v>695</v>
      </c>
      <c r="C74" s="303" t="s">
        <v>696</v>
      </c>
      <c r="D74" s="77">
        <v>42442</v>
      </c>
      <c r="E74" s="97">
        <v>63117515</v>
      </c>
      <c r="F74" s="35" t="s">
        <v>663</v>
      </c>
      <c r="G74" s="74" t="s">
        <v>628</v>
      </c>
      <c r="H74" s="45">
        <v>10</v>
      </c>
      <c r="I74" s="48">
        <v>22298</v>
      </c>
      <c r="J74" s="315">
        <f t="shared" si="7"/>
        <v>200</v>
      </c>
      <c r="K74" s="182"/>
      <c r="L74" s="186"/>
      <c r="M74" s="186"/>
      <c r="N74" s="186">
        <v>200</v>
      </c>
      <c r="O74" s="186"/>
      <c r="P74" s="106" t="s">
        <v>698</v>
      </c>
    </row>
    <row r="75" spans="1:16" x14ac:dyDescent="0.2">
      <c r="A75" s="47">
        <v>69</v>
      </c>
      <c r="B75" s="331" t="s">
        <v>699</v>
      </c>
      <c r="C75" s="303" t="s">
        <v>701</v>
      </c>
      <c r="D75" s="77">
        <v>42458</v>
      </c>
      <c r="E75" s="97">
        <v>63117515</v>
      </c>
      <c r="F75" s="35" t="s">
        <v>663</v>
      </c>
      <c r="G75" s="74" t="s">
        <v>628</v>
      </c>
      <c r="H75" s="45">
        <v>10</v>
      </c>
      <c r="I75" s="48">
        <v>22298</v>
      </c>
      <c r="J75" s="315">
        <f t="shared" si="7"/>
        <v>200</v>
      </c>
      <c r="K75" s="182"/>
      <c r="L75" s="186"/>
      <c r="M75" s="186"/>
      <c r="N75" s="186">
        <v>200</v>
      </c>
      <c r="O75" s="186"/>
      <c r="P75" s="106" t="s">
        <v>702</v>
      </c>
    </row>
    <row r="76" spans="1:16" x14ac:dyDescent="0.2">
      <c r="A76" s="47">
        <v>70</v>
      </c>
      <c r="B76" s="331" t="s">
        <v>700</v>
      </c>
      <c r="C76" s="303" t="s">
        <v>472</v>
      </c>
      <c r="D76" s="77">
        <v>42468</v>
      </c>
      <c r="E76" s="97">
        <v>63117515</v>
      </c>
      <c r="F76" s="35" t="s">
        <v>663</v>
      </c>
      <c r="G76" s="74" t="s">
        <v>628</v>
      </c>
      <c r="H76" s="45">
        <v>10</v>
      </c>
      <c r="I76" s="48">
        <v>22298</v>
      </c>
      <c r="J76" s="220">
        <f t="shared" si="4"/>
        <v>200</v>
      </c>
      <c r="K76" s="316"/>
      <c r="L76" s="182"/>
      <c r="M76" s="182"/>
      <c r="N76" s="182">
        <v>200</v>
      </c>
      <c r="O76" s="182"/>
      <c r="P76" s="292" t="s">
        <v>703</v>
      </c>
    </row>
    <row r="77" spans="1:16" x14ac:dyDescent="0.2">
      <c r="A77" s="47">
        <v>71</v>
      </c>
      <c r="B77" s="331" t="s">
        <v>718</v>
      </c>
      <c r="C77" s="303" t="s">
        <v>536</v>
      </c>
      <c r="D77" s="77">
        <v>42989</v>
      </c>
      <c r="E77" s="97">
        <v>63117515</v>
      </c>
      <c r="F77" s="19" t="s">
        <v>663</v>
      </c>
      <c r="G77" s="80" t="s">
        <v>719</v>
      </c>
      <c r="H77" s="30">
        <v>10</v>
      </c>
      <c r="I77" s="31">
        <v>13450</v>
      </c>
      <c r="J77" s="220">
        <f t="shared" si="4"/>
        <v>2394.54</v>
      </c>
      <c r="K77" s="194"/>
      <c r="L77" s="192"/>
      <c r="M77" s="186">
        <v>2394.54</v>
      </c>
      <c r="N77" s="186"/>
      <c r="O77" s="192"/>
      <c r="P77" s="407" t="s">
        <v>720</v>
      </c>
    </row>
    <row r="78" spans="1:16" x14ac:dyDescent="0.2">
      <c r="A78" s="47">
        <v>72</v>
      </c>
      <c r="B78" s="331" t="s">
        <v>721</v>
      </c>
      <c r="C78" s="303" t="s">
        <v>531</v>
      </c>
      <c r="D78" s="77">
        <v>43008</v>
      </c>
      <c r="E78" s="97">
        <v>63117515</v>
      </c>
      <c r="F78" s="19" t="s">
        <v>663</v>
      </c>
      <c r="G78" s="80" t="s">
        <v>722</v>
      </c>
      <c r="H78" s="30">
        <v>10</v>
      </c>
      <c r="I78" s="31">
        <v>13610</v>
      </c>
      <c r="J78" s="220">
        <f t="shared" si="4"/>
        <v>272</v>
      </c>
      <c r="K78" s="194"/>
      <c r="L78" s="192"/>
      <c r="M78" s="186">
        <v>272</v>
      </c>
      <c r="N78" s="186"/>
      <c r="O78" s="192"/>
      <c r="P78" s="407" t="s">
        <v>329</v>
      </c>
    </row>
    <row r="79" spans="1:16" x14ac:dyDescent="0.2">
      <c r="A79" s="47">
        <v>73</v>
      </c>
      <c r="B79" s="331">
        <v>240120</v>
      </c>
      <c r="C79" s="303" t="s">
        <v>723</v>
      </c>
      <c r="D79" s="77">
        <v>43406</v>
      </c>
      <c r="E79" s="97">
        <v>63117515</v>
      </c>
      <c r="F79" s="19" t="s">
        <v>663</v>
      </c>
      <c r="G79" s="80" t="s">
        <v>621</v>
      </c>
      <c r="H79" s="30">
        <v>10</v>
      </c>
      <c r="I79" s="31">
        <v>21200</v>
      </c>
      <c r="J79" s="220">
        <f t="shared" si="4"/>
        <v>1067.58</v>
      </c>
      <c r="K79" s="194"/>
      <c r="L79" s="192"/>
      <c r="M79" s="186"/>
      <c r="N79" s="186">
        <v>1067.58</v>
      </c>
      <c r="O79" s="192"/>
      <c r="P79" s="407" t="s">
        <v>724</v>
      </c>
    </row>
    <row r="80" spans="1:16" x14ac:dyDescent="0.2">
      <c r="A80" s="47">
        <v>74</v>
      </c>
      <c r="B80" s="331" t="s">
        <v>728</v>
      </c>
      <c r="C80" s="303" t="s">
        <v>135</v>
      </c>
      <c r="D80" s="77">
        <v>43435</v>
      </c>
      <c r="E80" s="97">
        <v>63117515</v>
      </c>
      <c r="F80" s="19" t="s">
        <v>663</v>
      </c>
      <c r="G80" s="80" t="s">
        <v>621</v>
      </c>
      <c r="H80" s="30">
        <v>10</v>
      </c>
      <c r="I80" s="31">
        <v>21200</v>
      </c>
      <c r="J80" s="220">
        <f t="shared" ref="J80:J94" si="8">SUM(K80+L80+M80+N80+O80)</f>
        <v>500</v>
      </c>
      <c r="K80" s="194"/>
      <c r="L80" s="192"/>
      <c r="M80" s="186"/>
      <c r="N80" s="186">
        <v>500</v>
      </c>
      <c r="O80" s="192"/>
      <c r="P80" s="407" t="s">
        <v>727</v>
      </c>
    </row>
    <row r="81" spans="1:16" x14ac:dyDescent="0.2">
      <c r="A81" s="47">
        <v>75</v>
      </c>
      <c r="B81" s="266" t="s">
        <v>771</v>
      </c>
      <c r="C81" s="36" t="s">
        <v>670</v>
      </c>
      <c r="D81" s="22">
        <v>44556</v>
      </c>
      <c r="E81" s="97">
        <v>63117515</v>
      </c>
      <c r="F81" s="36" t="s">
        <v>735</v>
      </c>
      <c r="G81" s="74" t="s">
        <v>760</v>
      </c>
      <c r="H81" s="45">
        <v>10</v>
      </c>
      <c r="I81" s="48">
        <v>22298</v>
      </c>
      <c r="J81" s="221">
        <f t="shared" si="8"/>
        <v>200</v>
      </c>
      <c r="K81" s="378"/>
      <c r="L81" s="186"/>
      <c r="M81" s="185"/>
      <c r="N81" s="186">
        <v>200</v>
      </c>
      <c r="O81" s="186"/>
      <c r="P81" s="106" t="s">
        <v>772</v>
      </c>
    </row>
    <row r="82" spans="1:16" x14ac:dyDescent="0.2">
      <c r="A82" s="47">
        <v>76</v>
      </c>
      <c r="B82" s="331" t="s">
        <v>773</v>
      </c>
      <c r="C82" s="303" t="s">
        <v>472</v>
      </c>
      <c r="D82" s="77">
        <v>44580</v>
      </c>
      <c r="E82" s="97">
        <v>63117515</v>
      </c>
      <c r="F82" s="36" t="s">
        <v>735</v>
      </c>
      <c r="G82" s="74" t="s">
        <v>760</v>
      </c>
      <c r="H82" s="45">
        <v>10</v>
      </c>
      <c r="I82" s="48">
        <v>22298</v>
      </c>
      <c r="J82" s="315">
        <f t="shared" si="8"/>
        <v>200</v>
      </c>
      <c r="K82" s="182"/>
      <c r="L82" s="186"/>
      <c r="M82" s="186"/>
      <c r="N82" s="186">
        <v>200</v>
      </c>
      <c r="O82" s="182"/>
      <c r="P82" s="106" t="s">
        <v>774</v>
      </c>
    </row>
    <row r="83" spans="1:16" x14ac:dyDescent="0.2">
      <c r="A83" s="47">
        <v>77</v>
      </c>
      <c r="B83" s="331" t="s">
        <v>777</v>
      </c>
      <c r="C83" s="303" t="s">
        <v>472</v>
      </c>
      <c r="D83" s="77">
        <v>44646</v>
      </c>
      <c r="E83" s="97">
        <v>63117515</v>
      </c>
      <c r="F83" s="36" t="s">
        <v>735</v>
      </c>
      <c r="G83" s="74" t="s">
        <v>760</v>
      </c>
      <c r="H83" s="45">
        <v>10</v>
      </c>
      <c r="I83" s="48">
        <v>22298</v>
      </c>
      <c r="J83" s="315">
        <f t="shared" si="8"/>
        <v>125</v>
      </c>
      <c r="K83" s="182"/>
      <c r="L83" s="186"/>
      <c r="M83" s="186"/>
      <c r="N83" s="186">
        <v>125</v>
      </c>
      <c r="O83" s="182"/>
      <c r="P83" s="106" t="s">
        <v>778</v>
      </c>
    </row>
    <row r="84" spans="1:16" x14ac:dyDescent="0.2">
      <c r="A84" s="47">
        <v>78</v>
      </c>
      <c r="B84" s="331" t="s">
        <v>779</v>
      </c>
      <c r="C84" s="303" t="s">
        <v>627</v>
      </c>
      <c r="D84" s="77">
        <v>44663</v>
      </c>
      <c r="E84" s="97">
        <v>63117515</v>
      </c>
      <c r="F84" s="36" t="s">
        <v>735</v>
      </c>
      <c r="G84" s="74" t="s">
        <v>760</v>
      </c>
      <c r="H84" s="45">
        <v>10</v>
      </c>
      <c r="I84" s="48">
        <v>22298</v>
      </c>
      <c r="J84" s="315">
        <f t="shared" si="8"/>
        <v>200</v>
      </c>
      <c r="K84" s="182"/>
      <c r="L84" s="186"/>
      <c r="M84" s="186"/>
      <c r="N84" s="186">
        <v>200</v>
      </c>
      <c r="O84" s="182"/>
      <c r="P84" s="106" t="s">
        <v>778</v>
      </c>
    </row>
    <row r="85" spans="1:16" x14ac:dyDescent="0.2">
      <c r="A85" s="47">
        <v>79</v>
      </c>
      <c r="B85" s="266"/>
      <c r="C85" s="36"/>
      <c r="D85" s="22"/>
      <c r="E85" s="97"/>
      <c r="F85" s="35" t="s">
        <v>735</v>
      </c>
      <c r="G85" s="80" t="s">
        <v>94</v>
      </c>
      <c r="H85" s="30">
        <v>10</v>
      </c>
      <c r="I85" s="31">
        <v>11110</v>
      </c>
      <c r="J85" s="221">
        <f t="shared" si="8"/>
        <v>9433.2099999999991</v>
      </c>
      <c r="K85" s="378">
        <v>9433.2099999999991</v>
      </c>
      <c r="L85" s="186"/>
      <c r="M85" s="185"/>
      <c r="N85" s="186"/>
      <c r="O85" s="186"/>
      <c r="P85" s="106"/>
    </row>
    <row r="86" spans="1:16" x14ac:dyDescent="0.2">
      <c r="A86" s="47">
        <v>80</v>
      </c>
      <c r="B86" s="331">
        <v>493900</v>
      </c>
      <c r="C86" s="303" t="s">
        <v>575</v>
      </c>
      <c r="D86" s="77">
        <v>50633</v>
      </c>
      <c r="E86" s="97">
        <v>63117515</v>
      </c>
      <c r="F86" s="35" t="s">
        <v>795</v>
      </c>
      <c r="G86" s="74" t="s">
        <v>805</v>
      </c>
      <c r="H86" s="45">
        <v>10</v>
      </c>
      <c r="I86" s="48">
        <v>14060</v>
      </c>
      <c r="J86" s="221">
        <f t="shared" si="8"/>
        <v>7147.7</v>
      </c>
      <c r="K86" s="378"/>
      <c r="L86" s="186"/>
      <c r="M86" s="186">
        <v>7147.7</v>
      </c>
      <c r="N86" s="186"/>
      <c r="O86" s="186"/>
      <c r="P86" s="106" t="s">
        <v>382</v>
      </c>
    </row>
    <row r="87" spans="1:16" x14ac:dyDescent="0.2">
      <c r="A87" s="47">
        <v>81</v>
      </c>
      <c r="B87" s="331">
        <v>493901</v>
      </c>
      <c r="C87" s="303" t="s">
        <v>575</v>
      </c>
      <c r="D87" s="77">
        <v>50721</v>
      </c>
      <c r="E87" s="97">
        <v>63117515</v>
      </c>
      <c r="F87" s="35" t="s">
        <v>795</v>
      </c>
      <c r="G87" s="74" t="s">
        <v>190</v>
      </c>
      <c r="H87" s="45">
        <v>10</v>
      </c>
      <c r="I87" s="48">
        <v>14060</v>
      </c>
      <c r="J87" s="221">
        <f t="shared" ref="J87:J89" si="9">SUM(K87+L87+M87+N87+O87)</f>
        <v>11052.46</v>
      </c>
      <c r="K87" s="378"/>
      <c r="L87" s="186"/>
      <c r="M87" s="186">
        <v>11052.46</v>
      </c>
      <c r="N87" s="186"/>
      <c r="O87" s="186"/>
      <c r="P87" s="106" t="s">
        <v>382</v>
      </c>
    </row>
    <row r="88" spans="1:16" x14ac:dyDescent="0.2">
      <c r="A88" s="47">
        <v>82</v>
      </c>
      <c r="B88" s="112" t="s">
        <v>816</v>
      </c>
      <c r="C88" s="68" t="s">
        <v>817</v>
      </c>
      <c r="D88" s="103">
        <v>51292</v>
      </c>
      <c r="E88" s="97">
        <v>63117515</v>
      </c>
      <c r="F88" s="36" t="s">
        <v>795</v>
      </c>
      <c r="G88" s="80" t="s">
        <v>818</v>
      </c>
      <c r="H88" s="30">
        <v>10</v>
      </c>
      <c r="I88" s="31">
        <v>13320</v>
      </c>
      <c r="J88" s="220">
        <f t="shared" si="9"/>
        <v>5000</v>
      </c>
      <c r="K88" s="182"/>
      <c r="L88" s="182"/>
      <c r="M88" s="182">
        <v>5000</v>
      </c>
      <c r="N88" s="182"/>
      <c r="O88" s="182"/>
      <c r="P88" s="106" t="s">
        <v>280</v>
      </c>
    </row>
    <row r="89" spans="1:16" x14ac:dyDescent="0.2">
      <c r="A89" s="47">
        <v>83</v>
      </c>
      <c r="B89" s="331" t="s">
        <v>820</v>
      </c>
      <c r="C89" s="303" t="s">
        <v>603</v>
      </c>
      <c r="D89" s="77">
        <v>53129</v>
      </c>
      <c r="E89" s="97">
        <v>63117515</v>
      </c>
      <c r="F89" s="35" t="s">
        <v>819</v>
      </c>
      <c r="G89" s="74" t="s">
        <v>357</v>
      </c>
      <c r="H89" s="45">
        <v>10</v>
      </c>
      <c r="I89" s="48">
        <v>13610</v>
      </c>
      <c r="J89" s="221">
        <f t="shared" si="9"/>
        <v>5000</v>
      </c>
      <c r="K89" s="378"/>
      <c r="L89" s="186"/>
      <c r="M89" s="185">
        <v>5000</v>
      </c>
      <c r="N89" s="186"/>
      <c r="O89" s="186"/>
      <c r="P89" s="106" t="s">
        <v>358</v>
      </c>
    </row>
    <row r="90" spans="1:16" x14ac:dyDescent="0.2">
      <c r="A90" s="47">
        <v>84</v>
      </c>
      <c r="B90" s="331" t="s">
        <v>821</v>
      </c>
      <c r="C90" s="303" t="s">
        <v>603</v>
      </c>
      <c r="D90" s="77">
        <v>53214</v>
      </c>
      <c r="E90" s="97">
        <v>63117515</v>
      </c>
      <c r="F90" s="35" t="s">
        <v>819</v>
      </c>
      <c r="G90" s="74" t="s">
        <v>357</v>
      </c>
      <c r="H90" s="45">
        <v>10</v>
      </c>
      <c r="I90" s="48">
        <v>13610</v>
      </c>
      <c r="J90" s="315">
        <f t="shared" si="8"/>
        <v>6250</v>
      </c>
      <c r="K90" s="182"/>
      <c r="L90" s="186"/>
      <c r="M90" s="186">
        <v>6250</v>
      </c>
      <c r="N90" s="186"/>
      <c r="O90" s="182"/>
      <c r="P90" s="106" t="s">
        <v>358</v>
      </c>
    </row>
    <row r="91" spans="1:16" x14ac:dyDescent="0.2">
      <c r="A91" s="47">
        <v>85</v>
      </c>
      <c r="B91" s="331" t="s">
        <v>822</v>
      </c>
      <c r="C91" s="303" t="s">
        <v>603</v>
      </c>
      <c r="D91" s="77">
        <v>53222</v>
      </c>
      <c r="E91" s="97">
        <v>63117515</v>
      </c>
      <c r="F91" s="35" t="s">
        <v>819</v>
      </c>
      <c r="G91" s="74" t="s">
        <v>357</v>
      </c>
      <c r="H91" s="45">
        <v>10</v>
      </c>
      <c r="I91" s="48">
        <v>13610</v>
      </c>
      <c r="J91" s="315">
        <f t="shared" si="8"/>
        <v>5002</v>
      </c>
      <c r="K91" s="182"/>
      <c r="L91" s="186"/>
      <c r="M91" s="186">
        <v>5002</v>
      </c>
      <c r="N91" s="186"/>
      <c r="O91" s="182"/>
      <c r="P91" s="106" t="s">
        <v>358</v>
      </c>
    </row>
    <row r="92" spans="1:16" x14ac:dyDescent="0.2">
      <c r="A92" s="47">
        <v>86</v>
      </c>
      <c r="B92" s="331" t="s">
        <v>823</v>
      </c>
      <c r="C92" s="303" t="s">
        <v>603</v>
      </c>
      <c r="D92" s="77">
        <v>53247</v>
      </c>
      <c r="E92" s="97">
        <v>63117515</v>
      </c>
      <c r="F92" s="35" t="s">
        <v>819</v>
      </c>
      <c r="G92" s="74" t="s">
        <v>357</v>
      </c>
      <c r="H92" s="45">
        <v>10</v>
      </c>
      <c r="I92" s="48">
        <v>13610</v>
      </c>
      <c r="J92" s="315">
        <f t="shared" si="8"/>
        <v>5000</v>
      </c>
      <c r="K92" s="182"/>
      <c r="L92" s="186"/>
      <c r="M92" s="186">
        <v>5000</v>
      </c>
      <c r="N92" s="186"/>
      <c r="O92" s="182"/>
      <c r="P92" s="106" t="s">
        <v>358</v>
      </c>
    </row>
    <row r="93" spans="1:16" ht="14.25" customHeight="1" x14ac:dyDescent="0.2">
      <c r="A93" s="47">
        <v>87</v>
      </c>
      <c r="B93" s="331" t="s">
        <v>824</v>
      </c>
      <c r="C93" s="303" t="s">
        <v>603</v>
      </c>
      <c r="D93" s="77">
        <v>53262</v>
      </c>
      <c r="E93" s="97">
        <v>63117515</v>
      </c>
      <c r="F93" s="35" t="s">
        <v>819</v>
      </c>
      <c r="G93" s="74" t="s">
        <v>357</v>
      </c>
      <c r="H93" s="45">
        <v>10</v>
      </c>
      <c r="I93" s="48">
        <v>13610</v>
      </c>
      <c r="J93" s="315">
        <f t="shared" si="8"/>
        <v>5477</v>
      </c>
      <c r="K93" s="182"/>
      <c r="L93" s="186"/>
      <c r="M93" s="186">
        <v>5477</v>
      </c>
      <c r="N93" s="186"/>
      <c r="O93" s="182"/>
      <c r="P93" s="106" t="s">
        <v>358</v>
      </c>
    </row>
    <row r="94" spans="1:16" ht="14.25" customHeight="1" x14ac:dyDescent="0.2">
      <c r="A94" s="47">
        <v>88</v>
      </c>
      <c r="B94" s="331" t="s">
        <v>886</v>
      </c>
      <c r="C94" s="303" t="s">
        <v>416</v>
      </c>
      <c r="D94" s="77">
        <v>55240</v>
      </c>
      <c r="E94" s="97">
        <v>63117515</v>
      </c>
      <c r="F94" s="35" t="s">
        <v>887</v>
      </c>
      <c r="G94" s="74" t="s">
        <v>621</v>
      </c>
      <c r="H94" s="45">
        <v>10</v>
      </c>
      <c r="I94" s="48">
        <v>21200</v>
      </c>
      <c r="J94" s="315">
        <f t="shared" si="8"/>
        <v>400</v>
      </c>
      <c r="K94" s="182"/>
      <c r="L94" s="186"/>
      <c r="M94" s="186"/>
      <c r="N94" s="186">
        <v>400</v>
      </c>
      <c r="O94" s="182"/>
      <c r="P94" s="106" t="s">
        <v>888</v>
      </c>
    </row>
    <row r="95" spans="1:16" x14ac:dyDescent="0.2">
      <c r="A95" s="47">
        <v>89</v>
      </c>
      <c r="B95" s="47" t="s">
        <v>893</v>
      </c>
      <c r="C95" s="303" t="s">
        <v>377</v>
      </c>
      <c r="D95" s="77">
        <v>56626</v>
      </c>
      <c r="E95" s="97">
        <v>63117515</v>
      </c>
      <c r="F95" s="36" t="s">
        <v>892</v>
      </c>
      <c r="G95" s="74" t="s">
        <v>621</v>
      </c>
      <c r="H95" s="45">
        <v>10</v>
      </c>
      <c r="I95" s="48">
        <v>21200</v>
      </c>
      <c r="J95" s="220">
        <f t="shared" si="4"/>
        <v>500</v>
      </c>
      <c r="K95" s="316"/>
      <c r="L95" s="182"/>
      <c r="M95" s="182"/>
      <c r="N95" s="182">
        <v>500</v>
      </c>
      <c r="O95" s="182"/>
      <c r="P95" s="106" t="s">
        <v>894</v>
      </c>
    </row>
    <row r="96" spans="1:16" ht="12.75" customHeight="1" x14ac:dyDescent="0.2">
      <c r="A96" s="47">
        <v>90</v>
      </c>
      <c r="B96" s="264" t="s">
        <v>896</v>
      </c>
      <c r="C96" s="65" t="s">
        <v>897</v>
      </c>
      <c r="D96" s="38">
        <v>56640</v>
      </c>
      <c r="E96" s="97">
        <v>63117515</v>
      </c>
      <c r="F96" s="36" t="s">
        <v>892</v>
      </c>
      <c r="G96" s="74" t="s">
        <v>621</v>
      </c>
      <c r="H96" s="45">
        <v>10</v>
      </c>
      <c r="I96" s="48">
        <v>21200</v>
      </c>
      <c r="J96" s="220">
        <f t="shared" ref="J96:J98" si="10">SUM(K96+L96+M96+N96+O96)</f>
        <v>500</v>
      </c>
      <c r="K96" s="184"/>
      <c r="L96" s="182"/>
      <c r="M96" s="185"/>
      <c r="N96" s="186">
        <v>500</v>
      </c>
      <c r="O96" s="186"/>
      <c r="P96" s="106" t="s">
        <v>895</v>
      </c>
    </row>
    <row r="97" spans="1:16" ht="12.75" customHeight="1" x14ac:dyDescent="0.2">
      <c r="A97" s="47">
        <v>91</v>
      </c>
      <c r="B97" s="264" t="s">
        <v>898</v>
      </c>
      <c r="C97" s="65" t="s">
        <v>135</v>
      </c>
      <c r="D97" s="38">
        <v>56677</v>
      </c>
      <c r="E97" s="97">
        <v>63117515</v>
      </c>
      <c r="F97" s="36" t="s">
        <v>892</v>
      </c>
      <c r="G97" s="74" t="s">
        <v>621</v>
      </c>
      <c r="H97" s="45">
        <v>10</v>
      </c>
      <c r="I97" s="48">
        <v>21200</v>
      </c>
      <c r="J97" s="220">
        <f t="shared" si="10"/>
        <v>1000</v>
      </c>
      <c r="K97" s="184"/>
      <c r="L97" s="182"/>
      <c r="M97" s="185"/>
      <c r="N97" s="186">
        <v>1000</v>
      </c>
      <c r="O97" s="186"/>
      <c r="P97" s="106" t="s">
        <v>899</v>
      </c>
    </row>
    <row r="98" spans="1:16" ht="12.75" customHeight="1" x14ac:dyDescent="0.2">
      <c r="A98" s="47">
        <v>92</v>
      </c>
      <c r="B98" s="265" t="s">
        <v>962</v>
      </c>
      <c r="C98" s="265" t="s">
        <v>678</v>
      </c>
      <c r="D98" s="78">
        <v>60986</v>
      </c>
      <c r="E98" s="97">
        <v>63117515</v>
      </c>
      <c r="F98" s="22" t="s">
        <v>377</v>
      </c>
      <c r="G98" s="74" t="s">
        <v>760</v>
      </c>
      <c r="H98" s="45">
        <v>10</v>
      </c>
      <c r="I98" s="48">
        <v>22298</v>
      </c>
      <c r="J98" s="315">
        <f t="shared" si="10"/>
        <v>200</v>
      </c>
      <c r="K98" s="182"/>
      <c r="L98" s="186"/>
      <c r="M98" s="186"/>
      <c r="N98" s="186">
        <v>200</v>
      </c>
      <c r="O98" s="189"/>
      <c r="P98" s="429" t="s">
        <v>963</v>
      </c>
    </row>
    <row r="99" spans="1:16" ht="12.75" customHeight="1" x14ac:dyDescent="0.2">
      <c r="A99" s="47">
        <v>93</v>
      </c>
      <c r="B99" s="265" t="s">
        <v>964</v>
      </c>
      <c r="C99" s="265" t="s">
        <v>678</v>
      </c>
      <c r="D99" s="78">
        <v>60992</v>
      </c>
      <c r="E99" s="97">
        <v>63117515</v>
      </c>
      <c r="F99" s="22" t="s">
        <v>377</v>
      </c>
      <c r="G99" s="74" t="s">
        <v>760</v>
      </c>
      <c r="H99" s="45">
        <v>10</v>
      </c>
      <c r="I99" s="48">
        <v>22298</v>
      </c>
      <c r="J99" s="220">
        <f t="shared" ref="J99:J125" si="11">SUM(K99+L99+M99+N99+O99)</f>
        <v>200</v>
      </c>
      <c r="K99" s="337"/>
      <c r="L99" s="337"/>
      <c r="M99" s="185"/>
      <c r="N99" s="186">
        <v>200</v>
      </c>
      <c r="O99" s="189"/>
      <c r="P99" s="429" t="s">
        <v>965</v>
      </c>
    </row>
    <row r="100" spans="1:16" ht="12.75" customHeight="1" x14ac:dyDescent="0.2">
      <c r="A100" s="47">
        <v>94</v>
      </c>
      <c r="B100" s="265" t="s">
        <v>966</v>
      </c>
      <c r="C100" s="265" t="s">
        <v>472</v>
      </c>
      <c r="D100" s="78">
        <v>60996</v>
      </c>
      <c r="E100" s="97">
        <v>63117515</v>
      </c>
      <c r="F100" s="22" t="s">
        <v>377</v>
      </c>
      <c r="G100" s="74" t="s">
        <v>760</v>
      </c>
      <c r="H100" s="45">
        <v>10</v>
      </c>
      <c r="I100" s="48">
        <v>22298</v>
      </c>
      <c r="J100" s="220">
        <f t="shared" si="11"/>
        <v>200</v>
      </c>
      <c r="K100" s="337"/>
      <c r="L100" s="337"/>
      <c r="M100" s="185"/>
      <c r="N100" s="186">
        <v>200</v>
      </c>
      <c r="O100" s="189"/>
      <c r="P100" s="429" t="s">
        <v>967</v>
      </c>
    </row>
    <row r="101" spans="1:16" ht="12.75" customHeight="1" x14ac:dyDescent="0.2">
      <c r="A101" s="47">
        <v>95</v>
      </c>
      <c r="B101" s="265" t="s">
        <v>968</v>
      </c>
      <c r="C101" s="265" t="s">
        <v>472</v>
      </c>
      <c r="D101" s="78">
        <v>61000</v>
      </c>
      <c r="E101" s="97">
        <v>63117515</v>
      </c>
      <c r="F101" s="22" t="s">
        <v>377</v>
      </c>
      <c r="G101" s="74" t="s">
        <v>760</v>
      </c>
      <c r="H101" s="45">
        <v>10</v>
      </c>
      <c r="I101" s="48">
        <v>22298</v>
      </c>
      <c r="J101" s="220">
        <f t="shared" si="11"/>
        <v>200</v>
      </c>
      <c r="K101" s="337"/>
      <c r="L101" s="337"/>
      <c r="M101" s="185"/>
      <c r="N101" s="186">
        <v>200</v>
      </c>
      <c r="O101" s="189"/>
      <c r="P101" s="429" t="s">
        <v>969</v>
      </c>
    </row>
    <row r="102" spans="1:16" ht="12.75" customHeight="1" x14ac:dyDescent="0.2">
      <c r="A102" s="47">
        <v>96</v>
      </c>
      <c r="B102" s="265" t="s">
        <v>970</v>
      </c>
      <c r="C102" s="265" t="s">
        <v>462</v>
      </c>
      <c r="D102" s="78">
        <v>61005</v>
      </c>
      <c r="E102" s="97">
        <v>63117515</v>
      </c>
      <c r="F102" s="22" t="s">
        <v>377</v>
      </c>
      <c r="G102" s="74" t="s">
        <v>760</v>
      </c>
      <c r="H102" s="45">
        <v>10</v>
      </c>
      <c r="I102" s="48">
        <v>22298</v>
      </c>
      <c r="J102" s="220">
        <f t="shared" si="11"/>
        <v>200</v>
      </c>
      <c r="K102" s="337"/>
      <c r="L102" s="337"/>
      <c r="M102" s="185"/>
      <c r="N102" s="186">
        <v>200</v>
      </c>
      <c r="O102" s="189"/>
      <c r="P102" s="429" t="s">
        <v>971</v>
      </c>
    </row>
    <row r="103" spans="1:16" ht="12.75" customHeight="1" x14ac:dyDescent="0.2">
      <c r="A103" s="47">
        <v>97</v>
      </c>
      <c r="B103" s="265" t="s">
        <v>1131</v>
      </c>
      <c r="C103" s="265" t="s">
        <v>416</v>
      </c>
      <c r="D103" s="78">
        <v>63616</v>
      </c>
      <c r="E103" s="97">
        <v>63117515</v>
      </c>
      <c r="F103" s="36" t="s">
        <v>1118</v>
      </c>
      <c r="G103" s="74" t="s">
        <v>621</v>
      </c>
      <c r="H103" s="45">
        <v>10</v>
      </c>
      <c r="I103" s="48">
        <v>21200</v>
      </c>
      <c r="J103" s="220">
        <f t="shared" si="11"/>
        <v>1000</v>
      </c>
      <c r="K103" s="184"/>
      <c r="L103" s="182"/>
      <c r="M103" s="185"/>
      <c r="N103" s="186">
        <v>1000</v>
      </c>
      <c r="O103" s="189"/>
      <c r="P103" s="429" t="s">
        <v>1130</v>
      </c>
    </row>
    <row r="104" spans="1:16" ht="12.75" customHeight="1" x14ac:dyDescent="0.2">
      <c r="A104" s="47">
        <v>98</v>
      </c>
      <c r="B104" s="265" t="s">
        <v>1133</v>
      </c>
      <c r="C104" s="265" t="s">
        <v>826</v>
      </c>
      <c r="D104" s="78">
        <v>63639</v>
      </c>
      <c r="E104" s="97">
        <v>63117515</v>
      </c>
      <c r="F104" s="22" t="s">
        <v>416</v>
      </c>
      <c r="G104" s="74" t="s">
        <v>760</v>
      </c>
      <c r="H104" s="45">
        <v>10</v>
      </c>
      <c r="I104" s="48">
        <v>22298</v>
      </c>
      <c r="J104" s="220">
        <f t="shared" ref="J104" si="12">SUM(K104+L104+M104+N104+O104)</f>
        <v>200</v>
      </c>
      <c r="K104" s="337"/>
      <c r="L104" s="337"/>
      <c r="M104" s="185"/>
      <c r="N104" s="186">
        <v>200</v>
      </c>
      <c r="O104" s="189"/>
      <c r="P104" s="429" t="s">
        <v>1132</v>
      </c>
    </row>
    <row r="105" spans="1:16" ht="12.75" customHeight="1" x14ac:dyDescent="0.2">
      <c r="A105" s="47">
        <v>99</v>
      </c>
      <c r="B105" s="265" t="s">
        <v>1134</v>
      </c>
      <c r="C105" s="265" t="s">
        <v>536</v>
      </c>
      <c r="D105" s="78">
        <v>63651</v>
      </c>
      <c r="E105" s="97">
        <v>63117515</v>
      </c>
      <c r="F105" s="22" t="s">
        <v>416</v>
      </c>
      <c r="G105" s="74" t="s">
        <v>760</v>
      </c>
      <c r="H105" s="45">
        <v>10</v>
      </c>
      <c r="I105" s="48">
        <v>22298</v>
      </c>
      <c r="J105" s="220">
        <f t="shared" si="11"/>
        <v>200</v>
      </c>
      <c r="K105" s="337"/>
      <c r="L105" s="337"/>
      <c r="M105" s="185"/>
      <c r="N105" s="186">
        <v>200</v>
      </c>
      <c r="O105" s="189"/>
      <c r="P105" s="429" t="s">
        <v>1135</v>
      </c>
    </row>
    <row r="106" spans="1:16" ht="12.75" customHeight="1" x14ac:dyDescent="0.2">
      <c r="A106" s="47">
        <v>100</v>
      </c>
      <c r="B106" s="265" t="s">
        <v>1136</v>
      </c>
      <c r="C106" s="265" t="s">
        <v>493</v>
      </c>
      <c r="D106" s="78">
        <v>63677</v>
      </c>
      <c r="E106" s="97">
        <v>63117515</v>
      </c>
      <c r="F106" s="22" t="s">
        <v>416</v>
      </c>
      <c r="G106" s="74" t="s">
        <v>760</v>
      </c>
      <c r="H106" s="45">
        <v>10</v>
      </c>
      <c r="I106" s="48">
        <v>22298</v>
      </c>
      <c r="J106" s="220">
        <f t="shared" si="11"/>
        <v>200</v>
      </c>
      <c r="K106" s="337"/>
      <c r="L106" s="337"/>
      <c r="M106" s="185"/>
      <c r="N106" s="186">
        <v>200</v>
      </c>
      <c r="O106" s="189"/>
      <c r="P106" s="429" t="s">
        <v>1137</v>
      </c>
    </row>
    <row r="107" spans="1:16" ht="12.75" customHeight="1" x14ac:dyDescent="0.2">
      <c r="A107" s="47">
        <v>101</v>
      </c>
      <c r="B107" s="265" t="s">
        <v>1153</v>
      </c>
      <c r="C107" s="265" t="s">
        <v>1154</v>
      </c>
      <c r="D107" s="78">
        <v>69717</v>
      </c>
      <c r="E107" s="97">
        <v>63117515</v>
      </c>
      <c r="F107" s="22" t="s">
        <v>1152</v>
      </c>
      <c r="G107" s="74" t="s">
        <v>1155</v>
      </c>
      <c r="H107" s="45">
        <v>10</v>
      </c>
      <c r="I107" s="48">
        <v>14060</v>
      </c>
      <c r="J107" s="220">
        <f t="shared" si="11"/>
        <v>7147.7</v>
      </c>
      <c r="K107" s="337"/>
      <c r="L107" s="337"/>
      <c r="M107" s="185">
        <v>7147.7</v>
      </c>
      <c r="N107" s="186"/>
      <c r="O107" s="189"/>
      <c r="P107" s="429" t="s">
        <v>382</v>
      </c>
    </row>
    <row r="108" spans="1:16" ht="12.75" customHeight="1" x14ac:dyDescent="0.2">
      <c r="A108" s="47">
        <v>102</v>
      </c>
      <c r="B108" s="265" t="s">
        <v>1158</v>
      </c>
      <c r="C108" s="265" t="s">
        <v>1154</v>
      </c>
      <c r="D108" s="78">
        <v>70118</v>
      </c>
      <c r="E108" s="97">
        <v>63117515</v>
      </c>
      <c r="F108" s="22" t="s">
        <v>1152</v>
      </c>
      <c r="G108" s="74" t="s">
        <v>190</v>
      </c>
      <c r="H108" s="45">
        <v>10</v>
      </c>
      <c r="I108" s="48">
        <v>14060</v>
      </c>
      <c r="J108" s="220">
        <f t="shared" si="11"/>
        <v>7452.46</v>
      </c>
      <c r="K108" s="337"/>
      <c r="L108" s="337"/>
      <c r="M108" s="185">
        <v>7452.46</v>
      </c>
      <c r="N108" s="186"/>
      <c r="O108" s="189"/>
      <c r="P108" s="429" t="s">
        <v>382</v>
      </c>
    </row>
    <row r="109" spans="1:16" ht="12.75" customHeight="1" x14ac:dyDescent="0.2">
      <c r="A109" s="47">
        <v>103</v>
      </c>
      <c r="B109" s="265" t="s">
        <v>1174</v>
      </c>
      <c r="C109" s="265" t="s">
        <v>1173</v>
      </c>
      <c r="D109" s="78">
        <v>70695</v>
      </c>
      <c r="E109" s="97">
        <v>63117515</v>
      </c>
      <c r="F109" s="22" t="s">
        <v>1168</v>
      </c>
      <c r="G109" s="74" t="s">
        <v>217</v>
      </c>
      <c r="H109" s="268">
        <v>10</v>
      </c>
      <c r="I109" s="48">
        <v>14310</v>
      </c>
      <c r="J109" s="220">
        <f t="shared" si="11"/>
        <v>273.60000000000002</v>
      </c>
      <c r="K109" s="337"/>
      <c r="L109" s="337"/>
      <c r="M109" s="185">
        <v>273.60000000000002</v>
      </c>
      <c r="N109" s="186"/>
      <c r="O109" s="189"/>
      <c r="P109" s="429" t="s">
        <v>1175</v>
      </c>
    </row>
    <row r="110" spans="1:16" ht="12.75" customHeight="1" x14ac:dyDescent="0.2">
      <c r="A110" s="47">
        <v>104</v>
      </c>
      <c r="B110" s="265" t="s">
        <v>1176</v>
      </c>
      <c r="C110" s="265" t="s">
        <v>1177</v>
      </c>
      <c r="D110" s="78">
        <v>70740</v>
      </c>
      <c r="E110" s="97">
        <v>63117515</v>
      </c>
      <c r="F110" s="22" t="s">
        <v>1168</v>
      </c>
      <c r="G110" s="74" t="s">
        <v>217</v>
      </c>
      <c r="H110" s="268">
        <v>10</v>
      </c>
      <c r="I110" s="48">
        <v>14310</v>
      </c>
      <c r="J110" s="220">
        <f t="shared" si="11"/>
        <v>204.5</v>
      </c>
      <c r="K110" s="337"/>
      <c r="L110" s="337"/>
      <c r="M110" s="185">
        <v>204.5</v>
      </c>
      <c r="N110" s="186"/>
      <c r="O110" s="189"/>
      <c r="P110" s="429" t="s">
        <v>1175</v>
      </c>
    </row>
    <row r="111" spans="1:16" ht="12.75" customHeight="1" x14ac:dyDescent="0.2">
      <c r="A111" s="47">
        <v>105</v>
      </c>
      <c r="B111" s="265" t="s">
        <v>1178</v>
      </c>
      <c r="C111" s="265" t="s">
        <v>1179</v>
      </c>
      <c r="D111" s="78">
        <v>70757</v>
      </c>
      <c r="E111" s="97">
        <v>63117515</v>
      </c>
      <c r="F111" s="22" t="s">
        <v>1168</v>
      </c>
      <c r="G111" s="74" t="s">
        <v>217</v>
      </c>
      <c r="H111" s="268">
        <v>10</v>
      </c>
      <c r="I111" s="48">
        <v>14310</v>
      </c>
      <c r="J111" s="220">
        <f t="shared" si="11"/>
        <v>145.5</v>
      </c>
      <c r="K111" s="337"/>
      <c r="L111" s="337"/>
      <c r="M111" s="185">
        <v>145.5</v>
      </c>
      <c r="N111" s="186"/>
      <c r="O111" s="189"/>
      <c r="P111" s="429" t="s">
        <v>1175</v>
      </c>
    </row>
    <row r="112" spans="1:16" ht="12.75" customHeight="1" x14ac:dyDescent="0.2">
      <c r="A112" s="47">
        <v>106</v>
      </c>
      <c r="B112" s="265" t="s">
        <v>1180</v>
      </c>
      <c r="C112" s="265" t="s">
        <v>271</v>
      </c>
      <c r="D112" s="78">
        <v>70771</v>
      </c>
      <c r="E112" s="97">
        <v>63117515</v>
      </c>
      <c r="F112" s="22" t="s">
        <v>1168</v>
      </c>
      <c r="G112" s="74" t="s">
        <v>217</v>
      </c>
      <c r="H112" s="268">
        <v>10</v>
      </c>
      <c r="I112" s="48">
        <v>14310</v>
      </c>
      <c r="J112" s="220">
        <f t="shared" si="11"/>
        <v>142</v>
      </c>
      <c r="K112" s="337"/>
      <c r="L112" s="337"/>
      <c r="M112" s="185">
        <v>142</v>
      </c>
      <c r="N112" s="186"/>
      <c r="O112" s="189"/>
      <c r="P112" s="429" t="s">
        <v>1175</v>
      </c>
    </row>
    <row r="113" spans="1:16" ht="12.75" customHeight="1" x14ac:dyDescent="0.2">
      <c r="A113" s="47">
        <v>107</v>
      </c>
      <c r="B113" s="265" t="s">
        <v>1181</v>
      </c>
      <c r="C113" s="265" t="s">
        <v>148</v>
      </c>
      <c r="D113" s="78">
        <v>70786</v>
      </c>
      <c r="E113" s="97">
        <v>63117515</v>
      </c>
      <c r="F113" s="22" t="s">
        <v>1168</v>
      </c>
      <c r="G113" s="74" t="s">
        <v>217</v>
      </c>
      <c r="H113" s="268">
        <v>10</v>
      </c>
      <c r="I113" s="48">
        <v>14310</v>
      </c>
      <c r="J113" s="220">
        <f t="shared" si="11"/>
        <v>154.4</v>
      </c>
      <c r="K113" s="337"/>
      <c r="L113" s="337"/>
      <c r="M113" s="185">
        <v>154.4</v>
      </c>
      <c r="N113" s="186"/>
      <c r="O113" s="189"/>
      <c r="P113" s="429" t="s">
        <v>1175</v>
      </c>
    </row>
    <row r="114" spans="1:16" ht="12.75" customHeight="1" x14ac:dyDescent="0.2">
      <c r="A114" s="47">
        <v>108</v>
      </c>
      <c r="B114" s="265" t="s">
        <v>1182</v>
      </c>
      <c r="C114" s="265" t="s">
        <v>152</v>
      </c>
      <c r="D114" s="78">
        <v>70809</v>
      </c>
      <c r="E114" s="97">
        <v>63117515</v>
      </c>
      <c r="F114" s="22" t="s">
        <v>1168</v>
      </c>
      <c r="G114" s="74" t="s">
        <v>217</v>
      </c>
      <c r="H114" s="268">
        <v>10</v>
      </c>
      <c r="I114" s="48">
        <v>14310</v>
      </c>
      <c r="J114" s="220">
        <f t="shared" si="11"/>
        <v>120.1</v>
      </c>
      <c r="K114" s="337"/>
      <c r="L114" s="337"/>
      <c r="M114" s="185">
        <v>120.1</v>
      </c>
      <c r="N114" s="186"/>
      <c r="O114" s="189"/>
      <c r="P114" s="429" t="s">
        <v>1175</v>
      </c>
    </row>
    <row r="115" spans="1:16" ht="12.75" customHeight="1" x14ac:dyDescent="0.2">
      <c r="A115" s="47">
        <v>109</v>
      </c>
      <c r="B115" s="265" t="s">
        <v>1183</v>
      </c>
      <c r="C115" s="265" t="s">
        <v>1184</v>
      </c>
      <c r="D115" s="78">
        <v>70821</v>
      </c>
      <c r="E115" s="97">
        <v>63117515</v>
      </c>
      <c r="F115" s="22" t="s">
        <v>1168</v>
      </c>
      <c r="G115" s="74" t="s">
        <v>217</v>
      </c>
      <c r="H115" s="268">
        <v>10</v>
      </c>
      <c r="I115" s="48">
        <v>14310</v>
      </c>
      <c r="J115" s="220">
        <f t="shared" si="11"/>
        <v>985</v>
      </c>
      <c r="K115" s="337"/>
      <c r="L115" s="337"/>
      <c r="M115" s="185">
        <v>985</v>
      </c>
      <c r="N115" s="186"/>
      <c r="O115" s="189"/>
      <c r="P115" s="429" t="s">
        <v>1175</v>
      </c>
    </row>
    <row r="116" spans="1:16" ht="12.75" customHeight="1" x14ac:dyDescent="0.2">
      <c r="A116" s="47">
        <v>110</v>
      </c>
      <c r="B116" s="265" t="s">
        <v>1187</v>
      </c>
      <c r="C116" s="265" t="s">
        <v>1189</v>
      </c>
      <c r="D116" s="78">
        <v>70916</v>
      </c>
      <c r="E116" s="97">
        <v>63117515</v>
      </c>
      <c r="F116" s="22" t="s">
        <v>1168</v>
      </c>
      <c r="G116" s="74" t="s">
        <v>217</v>
      </c>
      <c r="H116" s="268">
        <v>10</v>
      </c>
      <c r="I116" s="48">
        <v>14310</v>
      </c>
      <c r="J116" s="220">
        <f t="shared" si="11"/>
        <v>330</v>
      </c>
      <c r="K116" s="337"/>
      <c r="L116" s="337"/>
      <c r="M116" s="185">
        <v>330</v>
      </c>
      <c r="N116" s="186"/>
      <c r="O116" s="189"/>
      <c r="P116" s="429" t="s">
        <v>1190</v>
      </c>
    </row>
    <row r="117" spans="1:16" ht="12.75" customHeight="1" x14ac:dyDescent="0.2">
      <c r="A117" s="47">
        <v>111</v>
      </c>
      <c r="B117" s="265" t="s">
        <v>1191</v>
      </c>
      <c r="C117" s="265" t="s">
        <v>746</v>
      </c>
      <c r="D117" s="78">
        <v>70931</v>
      </c>
      <c r="E117" s="97">
        <v>63117515</v>
      </c>
      <c r="F117" s="22" t="s">
        <v>1168</v>
      </c>
      <c r="G117" s="74" t="s">
        <v>217</v>
      </c>
      <c r="H117" s="268">
        <v>10</v>
      </c>
      <c r="I117" s="48">
        <v>14310</v>
      </c>
      <c r="J117" s="220">
        <f t="shared" si="11"/>
        <v>129</v>
      </c>
      <c r="K117" s="337"/>
      <c r="L117" s="337"/>
      <c r="M117" s="185">
        <v>129</v>
      </c>
      <c r="N117" s="186"/>
      <c r="O117" s="189"/>
      <c r="P117" s="429" t="s">
        <v>1190</v>
      </c>
    </row>
    <row r="118" spans="1:16" ht="12.75" customHeight="1" x14ac:dyDescent="0.2">
      <c r="A118" s="47">
        <v>112</v>
      </c>
      <c r="B118" s="265" t="s">
        <v>1192</v>
      </c>
      <c r="C118" s="265" t="s">
        <v>1193</v>
      </c>
      <c r="D118" s="78">
        <v>70945</v>
      </c>
      <c r="E118" s="97">
        <v>63117515</v>
      </c>
      <c r="F118" s="22" t="s">
        <v>1168</v>
      </c>
      <c r="G118" s="74" t="s">
        <v>217</v>
      </c>
      <c r="H118" s="268">
        <v>10</v>
      </c>
      <c r="I118" s="48">
        <v>14310</v>
      </c>
      <c r="J118" s="220">
        <f t="shared" si="11"/>
        <v>2850</v>
      </c>
      <c r="K118" s="337"/>
      <c r="L118" s="337"/>
      <c r="M118" s="185">
        <v>2850</v>
      </c>
      <c r="N118" s="186"/>
      <c r="O118" s="189"/>
      <c r="P118" s="429" t="s">
        <v>1194</v>
      </c>
    </row>
    <row r="119" spans="1:16" ht="12.75" customHeight="1" x14ac:dyDescent="0.2">
      <c r="A119" s="47">
        <v>113</v>
      </c>
      <c r="B119" s="265" t="s">
        <v>1195</v>
      </c>
      <c r="C119" s="265" t="s">
        <v>1196</v>
      </c>
      <c r="D119" s="78">
        <v>70957</v>
      </c>
      <c r="E119" s="97">
        <v>63117515</v>
      </c>
      <c r="F119" s="22" t="s">
        <v>1168</v>
      </c>
      <c r="G119" s="74" t="s">
        <v>217</v>
      </c>
      <c r="H119" s="268">
        <v>10</v>
      </c>
      <c r="I119" s="48">
        <v>14310</v>
      </c>
      <c r="J119" s="220">
        <f t="shared" si="11"/>
        <v>140</v>
      </c>
      <c r="K119" s="337"/>
      <c r="L119" s="337"/>
      <c r="M119" s="185">
        <v>140</v>
      </c>
      <c r="N119" s="186"/>
      <c r="O119" s="189"/>
      <c r="P119" s="429" t="s">
        <v>1194</v>
      </c>
    </row>
    <row r="120" spans="1:16" ht="12.75" customHeight="1" x14ac:dyDescent="0.2">
      <c r="A120" s="47">
        <v>114</v>
      </c>
      <c r="B120" s="265" t="s">
        <v>1202</v>
      </c>
      <c r="C120" s="265" t="s">
        <v>416</v>
      </c>
      <c r="D120" s="78">
        <v>71593</v>
      </c>
      <c r="E120" s="97">
        <v>63117515</v>
      </c>
      <c r="F120" s="22" t="s">
        <v>1168</v>
      </c>
      <c r="G120" s="74" t="s">
        <v>217</v>
      </c>
      <c r="H120" s="268">
        <v>10</v>
      </c>
      <c r="I120" s="48">
        <v>14310</v>
      </c>
      <c r="J120" s="220">
        <f t="shared" si="11"/>
        <v>459.8</v>
      </c>
      <c r="K120" s="337"/>
      <c r="L120" s="337"/>
      <c r="M120" s="185">
        <v>459.8</v>
      </c>
      <c r="N120" s="186"/>
      <c r="O120" s="189"/>
      <c r="P120" s="429" t="s">
        <v>935</v>
      </c>
    </row>
    <row r="121" spans="1:16" ht="12.75" customHeight="1" x14ac:dyDescent="0.2">
      <c r="A121" s="47">
        <v>115</v>
      </c>
      <c r="B121" s="265" t="s">
        <v>1203</v>
      </c>
      <c r="C121" s="265" t="s">
        <v>639</v>
      </c>
      <c r="D121" s="78">
        <v>71611</v>
      </c>
      <c r="E121" s="97">
        <v>63117515</v>
      </c>
      <c r="F121" s="22" t="s">
        <v>1168</v>
      </c>
      <c r="G121" s="74" t="s">
        <v>217</v>
      </c>
      <c r="H121" s="268">
        <v>10</v>
      </c>
      <c r="I121" s="48">
        <v>14310</v>
      </c>
      <c r="J121" s="220">
        <f t="shared" si="11"/>
        <v>150</v>
      </c>
      <c r="K121" s="337"/>
      <c r="L121" s="337"/>
      <c r="M121" s="185">
        <v>150</v>
      </c>
      <c r="N121" s="186"/>
      <c r="O121" s="189"/>
      <c r="P121" s="429" t="s">
        <v>1194</v>
      </c>
    </row>
    <row r="122" spans="1:16" x14ac:dyDescent="0.2">
      <c r="A122" s="47">
        <v>116</v>
      </c>
      <c r="B122" s="265" t="s">
        <v>1204</v>
      </c>
      <c r="C122" s="265" t="s">
        <v>1205</v>
      </c>
      <c r="D122" s="78">
        <v>71629</v>
      </c>
      <c r="E122" s="97">
        <v>63117515</v>
      </c>
      <c r="F122" s="22" t="s">
        <v>1168</v>
      </c>
      <c r="G122" s="74" t="s">
        <v>217</v>
      </c>
      <c r="H122" s="268">
        <v>10</v>
      </c>
      <c r="I122" s="48">
        <v>14310</v>
      </c>
      <c r="J122" s="220">
        <f t="shared" si="11"/>
        <v>570</v>
      </c>
      <c r="K122" s="337"/>
      <c r="L122" s="337"/>
      <c r="M122" s="185">
        <v>570</v>
      </c>
      <c r="N122" s="186"/>
      <c r="O122" s="189"/>
      <c r="P122" s="429" t="s">
        <v>1194</v>
      </c>
    </row>
    <row r="123" spans="1:16" x14ac:dyDescent="0.2">
      <c r="A123" s="47">
        <v>117</v>
      </c>
      <c r="B123" s="265" t="s">
        <v>1220</v>
      </c>
      <c r="C123" s="265" t="s">
        <v>1221</v>
      </c>
      <c r="D123" s="78">
        <v>71902</v>
      </c>
      <c r="E123" s="97">
        <v>63117515</v>
      </c>
      <c r="F123" s="22" t="s">
        <v>1213</v>
      </c>
      <c r="G123" s="74" t="s">
        <v>636</v>
      </c>
      <c r="H123" s="268">
        <v>10</v>
      </c>
      <c r="I123" s="48">
        <v>13509</v>
      </c>
      <c r="J123" s="220">
        <f t="shared" si="11"/>
        <v>5369</v>
      </c>
      <c r="K123" s="337"/>
      <c r="L123" s="337"/>
      <c r="M123" s="185">
        <v>5369</v>
      </c>
      <c r="N123" s="186"/>
      <c r="O123" s="189"/>
      <c r="P123" s="429" t="s">
        <v>644</v>
      </c>
    </row>
    <row r="124" spans="1:16" x14ac:dyDescent="0.2">
      <c r="A124" s="47">
        <v>118</v>
      </c>
      <c r="B124" s="265" t="s">
        <v>1222</v>
      </c>
      <c r="C124" s="265" t="s">
        <v>338</v>
      </c>
      <c r="D124" s="78">
        <v>71927</v>
      </c>
      <c r="E124" s="97">
        <v>63117515</v>
      </c>
      <c r="F124" s="22" t="s">
        <v>1213</v>
      </c>
      <c r="G124" s="74" t="s">
        <v>636</v>
      </c>
      <c r="H124" s="268">
        <v>10</v>
      </c>
      <c r="I124" s="48">
        <v>13509</v>
      </c>
      <c r="J124" s="220">
        <f t="shared" si="11"/>
        <v>3365</v>
      </c>
      <c r="K124" s="337"/>
      <c r="L124" s="337"/>
      <c r="M124" s="185">
        <v>3365</v>
      </c>
      <c r="N124" s="186"/>
      <c r="O124" s="189"/>
      <c r="P124" s="429" t="s">
        <v>644</v>
      </c>
    </row>
    <row r="125" spans="1:16" x14ac:dyDescent="0.2">
      <c r="A125" s="47">
        <v>119</v>
      </c>
      <c r="B125" s="269" t="s">
        <v>1494</v>
      </c>
      <c r="C125" s="313" t="s">
        <v>157</v>
      </c>
      <c r="D125" s="38">
        <v>75424</v>
      </c>
      <c r="E125" s="97">
        <v>63117515</v>
      </c>
      <c r="F125" s="22" t="s">
        <v>1489</v>
      </c>
      <c r="G125" s="291" t="s">
        <v>304</v>
      </c>
      <c r="H125" s="45">
        <v>10</v>
      </c>
      <c r="I125" s="37">
        <v>13780</v>
      </c>
      <c r="J125" s="220">
        <f t="shared" si="11"/>
        <v>548.34</v>
      </c>
      <c r="K125" s="185"/>
      <c r="L125" s="182"/>
      <c r="M125" s="185">
        <v>548.34</v>
      </c>
      <c r="N125" s="186"/>
      <c r="O125" s="186"/>
      <c r="P125" s="309" t="s">
        <v>307</v>
      </c>
    </row>
    <row r="126" spans="1:16" x14ac:dyDescent="0.2">
      <c r="A126" s="47">
        <v>120</v>
      </c>
      <c r="B126" s="265" t="s">
        <v>1495</v>
      </c>
      <c r="C126" s="313" t="s">
        <v>157</v>
      </c>
      <c r="D126" s="38">
        <v>75440</v>
      </c>
      <c r="E126" s="97">
        <v>63117515</v>
      </c>
      <c r="F126" s="22" t="s">
        <v>1489</v>
      </c>
      <c r="G126" s="291" t="s">
        <v>304</v>
      </c>
      <c r="H126" s="45">
        <v>10</v>
      </c>
      <c r="I126" s="37">
        <v>13780</v>
      </c>
      <c r="J126" s="220">
        <f t="shared" ref="J126:J130" si="13">SUM(K126+L126+M126+N126+O126)</f>
        <v>398.23</v>
      </c>
      <c r="K126" s="185"/>
      <c r="L126" s="182"/>
      <c r="M126" s="185">
        <v>398.23</v>
      </c>
      <c r="N126" s="186"/>
      <c r="O126" s="186"/>
      <c r="P126" s="309" t="s">
        <v>307</v>
      </c>
    </row>
    <row r="127" spans="1:16" x14ac:dyDescent="0.2">
      <c r="A127" s="47">
        <v>121</v>
      </c>
      <c r="B127" s="265" t="s">
        <v>1496</v>
      </c>
      <c r="C127" s="508" t="s">
        <v>157</v>
      </c>
      <c r="D127" s="78">
        <v>75451</v>
      </c>
      <c r="E127" s="97">
        <v>63117515</v>
      </c>
      <c r="F127" s="22" t="s">
        <v>1489</v>
      </c>
      <c r="G127" s="291" t="s">
        <v>304</v>
      </c>
      <c r="H127" s="45">
        <v>10</v>
      </c>
      <c r="I127" s="37">
        <v>13780</v>
      </c>
      <c r="J127" s="220">
        <f t="shared" si="13"/>
        <v>387.6</v>
      </c>
      <c r="K127" s="185"/>
      <c r="L127" s="185"/>
      <c r="M127" s="185">
        <v>387.6</v>
      </c>
      <c r="N127" s="186"/>
      <c r="O127" s="189"/>
      <c r="P127" s="309" t="s">
        <v>307</v>
      </c>
    </row>
    <row r="128" spans="1:16" x14ac:dyDescent="0.2">
      <c r="A128" s="47">
        <v>122</v>
      </c>
      <c r="B128" s="265" t="s">
        <v>1497</v>
      </c>
      <c r="C128" s="508" t="s">
        <v>157</v>
      </c>
      <c r="D128" s="78">
        <v>75470</v>
      </c>
      <c r="E128" s="97">
        <v>63117515</v>
      </c>
      <c r="F128" s="22" t="s">
        <v>1489</v>
      </c>
      <c r="G128" s="291" t="s">
        <v>304</v>
      </c>
      <c r="H128" s="45">
        <v>10</v>
      </c>
      <c r="I128" s="37">
        <v>13780</v>
      </c>
      <c r="J128" s="220">
        <f t="shared" ref="J128" si="14">SUM(K128+L128+M128+N128+O128)</f>
        <v>387.6</v>
      </c>
      <c r="K128" s="185"/>
      <c r="L128" s="185"/>
      <c r="M128" s="185">
        <v>387.6</v>
      </c>
      <c r="N128" s="186"/>
      <c r="O128" s="189"/>
      <c r="P128" s="309" t="s">
        <v>307</v>
      </c>
    </row>
    <row r="129" spans="1:17" x14ac:dyDescent="0.2">
      <c r="A129" s="47">
        <v>123</v>
      </c>
      <c r="B129" s="265" t="s">
        <v>812</v>
      </c>
      <c r="C129" s="508" t="s">
        <v>157</v>
      </c>
      <c r="D129" s="78">
        <v>75480</v>
      </c>
      <c r="E129" s="97">
        <v>63117515</v>
      </c>
      <c r="F129" s="22" t="s">
        <v>1489</v>
      </c>
      <c r="G129" s="291" t="s">
        <v>304</v>
      </c>
      <c r="H129" s="45">
        <v>10</v>
      </c>
      <c r="I129" s="37">
        <v>13780</v>
      </c>
      <c r="J129" s="220">
        <f t="shared" si="13"/>
        <v>353.4</v>
      </c>
      <c r="K129" s="185"/>
      <c r="L129" s="185"/>
      <c r="M129" s="185">
        <v>353.4</v>
      </c>
      <c r="N129" s="186"/>
      <c r="O129" s="189"/>
      <c r="P129" s="309" t="s">
        <v>307</v>
      </c>
    </row>
    <row r="130" spans="1:17" x14ac:dyDescent="0.2">
      <c r="A130" s="47">
        <v>124</v>
      </c>
      <c r="B130" s="265" t="s">
        <v>221</v>
      </c>
      <c r="C130" s="508" t="s">
        <v>1559</v>
      </c>
      <c r="D130" s="78">
        <v>86263</v>
      </c>
      <c r="E130" s="97">
        <v>63117515</v>
      </c>
      <c r="F130" s="22" t="s">
        <v>1545</v>
      </c>
      <c r="G130" s="74" t="s">
        <v>217</v>
      </c>
      <c r="H130" s="268">
        <v>10</v>
      </c>
      <c r="I130" s="48">
        <v>14310</v>
      </c>
      <c r="J130" s="220">
        <f t="shared" si="13"/>
        <v>56</v>
      </c>
      <c r="K130" s="337"/>
      <c r="L130" s="337"/>
      <c r="M130" s="185">
        <v>56</v>
      </c>
      <c r="N130" s="186"/>
      <c r="O130" s="189"/>
      <c r="P130" s="429" t="s">
        <v>1560</v>
      </c>
    </row>
    <row r="131" spans="1:17" x14ac:dyDescent="0.2">
      <c r="A131" s="47">
        <v>125</v>
      </c>
      <c r="B131" s="265" t="s">
        <v>1561</v>
      </c>
      <c r="C131" s="508" t="s">
        <v>1562</v>
      </c>
      <c r="D131" s="78">
        <v>86281</v>
      </c>
      <c r="E131" s="97">
        <v>63117515</v>
      </c>
      <c r="F131" s="22" t="s">
        <v>1545</v>
      </c>
      <c r="G131" s="74" t="s">
        <v>217</v>
      </c>
      <c r="H131" s="268">
        <v>10</v>
      </c>
      <c r="I131" s="48">
        <v>14310</v>
      </c>
      <c r="J131" s="220">
        <f t="shared" ref="J131:J134" si="15">SUM(K131+L131+M131+N131+O131)</f>
        <v>455</v>
      </c>
      <c r="K131" s="337"/>
      <c r="L131" s="337"/>
      <c r="M131" s="185">
        <v>455</v>
      </c>
      <c r="N131" s="186"/>
      <c r="O131" s="189"/>
      <c r="P131" s="429" t="s">
        <v>1560</v>
      </c>
    </row>
    <row r="132" spans="1:17" x14ac:dyDescent="0.2">
      <c r="A132" s="47">
        <v>126</v>
      </c>
      <c r="B132" s="265" t="s">
        <v>1223</v>
      </c>
      <c r="C132" s="508" t="s">
        <v>338</v>
      </c>
      <c r="D132" s="78">
        <v>86305</v>
      </c>
      <c r="E132" s="97">
        <v>63117515</v>
      </c>
      <c r="F132" s="22" t="s">
        <v>1545</v>
      </c>
      <c r="G132" s="291" t="s">
        <v>636</v>
      </c>
      <c r="H132" s="268">
        <v>10</v>
      </c>
      <c r="I132" s="48">
        <v>13509</v>
      </c>
      <c r="J132" s="220">
        <f t="shared" si="15"/>
        <v>2115</v>
      </c>
      <c r="K132" s="185"/>
      <c r="L132" s="185"/>
      <c r="M132" s="185">
        <v>2115</v>
      </c>
      <c r="N132" s="186"/>
      <c r="O132" s="189"/>
      <c r="P132" s="509" t="s">
        <v>644</v>
      </c>
    </row>
    <row r="133" spans="1:17" x14ac:dyDescent="0.2">
      <c r="A133" s="47">
        <v>127</v>
      </c>
      <c r="B133" s="518" t="s">
        <v>1572</v>
      </c>
      <c r="C133" s="521"/>
      <c r="D133" s="412">
        <v>87015</v>
      </c>
      <c r="E133" s="354">
        <v>63118015</v>
      </c>
      <c r="F133" s="522" t="s">
        <v>1563</v>
      </c>
      <c r="G133" s="486" t="s">
        <v>1587</v>
      </c>
      <c r="H133" s="356">
        <v>10</v>
      </c>
      <c r="I133" s="516">
        <v>14410</v>
      </c>
      <c r="J133" s="366">
        <f t="shared" si="15"/>
        <v>255000</v>
      </c>
      <c r="K133" s="337"/>
      <c r="L133" s="305"/>
      <c r="M133" s="337">
        <v>255000</v>
      </c>
      <c r="N133" s="239"/>
      <c r="O133" s="239"/>
      <c r="P133" s="523" t="s">
        <v>871</v>
      </c>
    </row>
    <row r="134" spans="1:17" x14ac:dyDescent="0.2">
      <c r="A134" s="47">
        <v>128</v>
      </c>
      <c r="B134" s="265" t="s">
        <v>1498</v>
      </c>
      <c r="C134" s="508" t="s">
        <v>157</v>
      </c>
      <c r="D134" s="78">
        <v>87236</v>
      </c>
      <c r="E134" s="73">
        <v>63117515</v>
      </c>
      <c r="F134" s="22" t="s">
        <v>1563</v>
      </c>
      <c r="G134" s="291" t="s">
        <v>304</v>
      </c>
      <c r="H134" s="45">
        <v>10</v>
      </c>
      <c r="I134" s="37">
        <v>13780</v>
      </c>
      <c r="J134" s="220">
        <f t="shared" si="15"/>
        <v>342</v>
      </c>
      <c r="K134" s="185"/>
      <c r="L134" s="185"/>
      <c r="M134" s="185">
        <v>342</v>
      </c>
      <c r="N134" s="186"/>
      <c r="O134" s="189"/>
      <c r="P134" s="309" t="s">
        <v>307</v>
      </c>
    </row>
    <row r="135" spans="1:17" ht="13.5" thickBot="1" x14ac:dyDescent="0.25">
      <c r="A135" s="47">
        <v>129</v>
      </c>
      <c r="B135" s="265"/>
      <c r="C135" s="508"/>
      <c r="D135" s="78"/>
      <c r="E135" s="97"/>
      <c r="F135" s="22" t="s">
        <v>1563</v>
      </c>
      <c r="G135" s="74" t="s">
        <v>95</v>
      </c>
      <c r="H135" s="45">
        <v>10</v>
      </c>
      <c r="I135" s="37">
        <v>11110</v>
      </c>
      <c r="J135" s="220">
        <f>SUM(K135+L135+M135+N135+O135)</f>
        <v>11243.8</v>
      </c>
      <c r="K135" s="185">
        <v>11243.8</v>
      </c>
      <c r="L135" s="185"/>
      <c r="M135" s="185"/>
      <c r="N135" s="186"/>
      <c r="O135" s="189"/>
      <c r="P135" s="509"/>
    </row>
    <row r="136" spans="1:17" ht="13.5" thickBot="1" x14ac:dyDescent="0.25">
      <c r="A136" s="200"/>
      <c r="B136" s="201"/>
      <c r="C136" s="218"/>
      <c r="D136" s="348"/>
      <c r="E136" s="203"/>
      <c r="F136" s="202"/>
      <c r="G136" s="203"/>
      <c r="H136" s="202"/>
      <c r="I136" s="204" t="s">
        <v>47</v>
      </c>
      <c r="J136" s="205">
        <f>SUM(J7:J135)</f>
        <v>736584.58999999985</v>
      </c>
      <c r="K136" s="205">
        <f>SUM(K7:K135)</f>
        <v>30107.759999999998</v>
      </c>
      <c r="L136" s="205">
        <v>0</v>
      </c>
      <c r="M136" s="205">
        <f>SUM(M7:M135)</f>
        <v>685284.24999999988</v>
      </c>
      <c r="N136" s="205">
        <f>SUM(N7:N135)</f>
        <v>21192.58</v>
      </c>
      <c r="O136" s="205">
        <f>SUM(O7:O135)</f>
        <v>0</v>
      </c>
      <c r="P136" s="219"/>
      <c r="Q136" s="23"/>
    </row>
    <row r="137" spans="1:17" x14ac:dyDescent="0.2">
      <c r="K137" s="336"/>
      <c r="L137" s="336"/>
      <c r="M137" s="336"/>
      <c r="N137" s="336"/>
      <c r="O137" s="23"/>
      <c r="P137" s="99"/>
    </row>
    <row r="138" spans="1:17" ht="12.75" customHeight="1" x14ac:dyDescent="0.2">
      <c r="K138" s="272"/>
    </row>
    <row r="139" spans="1:17" x14ac:dyDescent="0.2">
      <c r="N139" s="1"/>
    </row>
    <row r="140" spans="1:17" x14ac:dyDescent="0.2">
      <c r="B140" s="2"/>
      <c r="C140" s="2"/>
      <c r="D140" s="2"/>
      <c r="E140" s="2"/>
      <c r="G140" s="2"/>
      <c r="P140" s="2"/>
    </row>
    <row r="141" spans="1:17" x14ac:dyDescent="0.2">
      <c r="B141" s="2"/>
      <c r="C141" s="2"/>
      <c r="D141" s="2"/>
      <c r="E141" s="2"/>
      <c r="G141" s="2"/>
      <c r="P141" s="2"/>
    </row>
    <row r="142" spans="1:17" x14ac:dyDescent="0.2">
      <c r="B142" s="2"/>
      <c r="C142" s="2"/>
      <c r="D142" s="2"/>
      <c r="E142" s="2"/>
      <c r="G142" s="2"/>
      <c r="P142" s="2"/>
    </row>
    <row r="143" spans="1:17" x14ac:dyDescent="0.2">
      <c r="B143" s="2"/>
      <c r="C143" s="2"/>
      <c r="D143" s="2"/>
      <c r="E143" s="2"/>
      <c r="G143" s="2"/>
      <c r="P143" s="2"/>
    </row>
    <row r="144" spans="1:17" x14ac:dyDescent="0.2">
      <c r="B144" s="2"/>
      <c r="C144" s="2"/>
      <c r="D144" s="2"/>
      <c r="E144" s="2"/>
      <c r="G144" s="2"/>
      <c r="P144" s="2"/>
    </row>
    <row r="145" spans="2:16" x14ac:dyDescent="0.2">
      <c r="B145" s="2"/>
      <c r="C145" s="2"/>
      <c r="D145" s="2"/>
      <c r="E145" s="2"/>
      <c r="G145" s="2"/>
      <c r="P145" s="2"/>
    </row>
    <row r="146" spans="2:16" x14ac:dyDescent="0.2">
      <c r="B146" s="2"/>
      <c r="C146" s="2"/>
      <c r="D146" s="2"/>
      <c r="E146" s="2"/>
      <c r="G146" s="2"/>
      <c r="P146" s="2"/>
    </row>
    <row r="147" spans="2:16" x14ac:dyDescent="0.2">
      <c r="B147" s="2"/>
      <c r="C147" s="2"/>
      <c r="D147" s="2"/>
      <c r="E147" s="2"/>
      <c r="G147" s="2"/>
      <c r="P147" s="2"/>
    </row>
    <row r="157" spans="2:16" x14ac:dyDescent="0.2">
      <c r="P157" s="110"/>
    </row>
    <row r="353" ht="12.75" customHeight="1" x14ac:dyDescent="0.2"/>
  </sheetData>
  <autoFilter ref="A6:P135" xr:uid="{00000000-0009-0000-0000-000005000000}"/>
  <phoneticPr fontId="2" type="noConversion"/>
  <pageMargins left="0.75" right="0.75" top="1" bottom="1" header="0.5" footer="0.5"/>
  <pageSetup scale="8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101"/>
  <sheetViews>
    <sheetView topLeftCell="A37" zoomScale="115" zoomScaleNormal="115" workbookViewId="0">
      <selection activeCell="W65" sqref="W65"/>
    </sheetView>
  </sheetViews>
  <sheetFormatPr defaultRowHeight="12.75" x14ac:dyDescent="0.2"/>
  <cols>
    <col min="1" max="1" width="4.42578125" style="2" customWidth="1"/>
    <col min="2" max="2" width="11.42578125" style="3" customWidth="1"/>
    <col min="3" max="3" width="8.7109375" style="2" customWidth="1"/>
    <col min="4" max="4" width="7" style="99" customWidth="1"/>
    <col min="5" max="5" width="9.42578125" style="3" customWidth="1"/>
    <col min="6" max="6" width="8.42578125" style="2" customWidth="1"/>
    <col min="7" max="7" width="22.140625" style="3" customWidth="1"/>
    <col min="8" max="8" width="4.28515625" style="2" customWidth="1"/>
    <col min="9" max="9" width="6.42578125" style="2" customWidth="1"/>
    <col min="10" max="10" width="9.85546875" style="2" customWidth="1"/>
    <col min="11" max="11" width="8.85546875" style="2" customWidth="1"/>
    <col min="12" max="12" width="8" style="2" customWidth="1"/>
    <col min="13" max="13" width="8.7109375" style="2" customWidth="1"/>
    <col min="14" max="14" width="6.7109375" style="2" customWidth="1"/>
    <col min="15" max="15" width="9.42578125" style="2" customWidth="1"/>
    <col min="16" max="16" width="17.28515625" style="2" customWidth="1"/>
    <col min="17" max="17" width="9.140625" style="2"/>
    <col min="18" max="18" width="13.5703125" style="2" customWidth="1"/>
    <col min="19" max="16384" width="9.140625" style="2"/>
  </cols>
  <sheetData>
    <row r="1" spans="1:19" s="81" customFormat="1" ht="21" customHeight="1" x14ac:dyDescent="0.25">
      <c r="B1" s="91"/>
      <c r="C1" s="125" t="s">
        <v>65</v>
      </c>
      <c r="D1" s="339"/>
      <c r="E1" s="340"/>
      <c r="F1" s="126"/>
      <c r="P1" s="107"/>
    </row>
    <row r="2" spans="1:19" s="81" customFormat="1" ht="15" x14ac:dyDescent="0.25">
      <c r="B2" s="91"/>
      <c r="C2" s="125" t="s">
        <v>1</v>
      </c>
      <c r="D2" s="339"/>
      <c r="E2" s="340"/>
      <c r="F2" s="126"/>
      <c r="P2" s="107"/>
    </row>
    <row r="3" spans="1:19" s="81" customFormat="1" ht="15" x14ac:dyDescent="0.25">
      <c r="A3" s="82"/>
      <c r="B3" s="92"/>
      <c r="C3" s="125" t="s">
        <v>82</v>
      </c>
      <c r="D3" s="340"/>
      <c r="E3" s="339"/>
      <c r="F3" s="126"/>
      <c r="P3" s="107"/>
    </row>
    <row r="4" spans="1:19" s="81" customFormat="1" ht="20.25" customHeight="1" x14ac:dyDescent="0.2">
      <c r="B4" s="91"/>
      <c r="C4" s="176"/>
      <c r="D4" s="107"/>
      <c r="E4" s="107"/>
      <c r="G4" s="107"/>
      <c r="P4" s="107"/>
    </row>
    <row r="5" spans="1:19" ht="16.5" thickBot="1" x14ac:dyDescent="0.3">
      <c r="A5" s="4" t="s">
        <v>115</v>
      </c>
      <c r="B5" s="64"/>
      <c r="C5" s="4"/>
      <c r="E5" s="64"/>
      <c r="F5" s="4"/>
      <c r="G5" s="64"/>
      <c r="H5" s="4"/>
      <c r="I5" s="4"/>
      <c r="J5" s="4"/>
      <c r="K5" s="4"/>
      <c r="L5" s="23"/>
      <c r="M5" s="23"/>
      <c r="N5" s="23"/>
      <c r="O5" s="23"/>
      <c r="P5" s="23"/>
      <c r="Q5" s="23"/>
      <c r="R5" s="23"/>
      <c r="S5" s="23"/>
    </row>
    <row r="6" spans="1:19" ht="13.5" thickBot="1" x14ac:dyDescent="0.25">
      <c r="A6" s="206" t="s">
        <v>2</v>
      </c>
      <c r="B6" s="207" t="s">
        <v>49</v>
      </c>
      <c r="C6" s="224" t="s">
        <v>48</v>
      </c>
      <c r="D6" s="209" t="s">
        <v>0</v>
      </c>
      <c r="E6" s="210" t="s">
        <v>3</v>
      </c>
      <c r="F6" s="211" t="s">
        <v>50</v>
      </c>
      <c r="G6" s="212" t="s">
        <v>4</v>
      </c>
      <c r="H6" s="206" t="s">
        <v>28</v>
      </c>
      <c r="I6" s="213" t="s">
        <v>5</v>
      </c>
      <c r="J6" s="228" t="s">
        <v>6</v>
      </c>
      <c r="K6" s="215" t="s">
        <v>7</v>
      </c>
      <c r="L6" s="216" t="s">
        <v>8</v>
      </c>
      <c r="M6" s="214" t="s">
        <v>9</v>
      </c>
      <c r="N6" s="217" t="s">
        <v>10</v>
      </c>
      <c r="O6" s="214" t="s">
        <v>11</v>
      </c>
      <c r="P6" s="214" t="s">
        <v>12</v>
      </c>
    </row>
    <row r="7" spans="1:19" x14ac:dyDescent="0.2">
      <c r="A7" s="303">
        <v>1</v>
      </c>
      <c r="B7" s="106" t="s">
        <v>129</v>
      </c>
      <c r="C7" s="303" t="s">
        <v>130</v>
      </c>
      <c r="D7" s="77">
        <v>7519</v>
      </c>
      <c r="E7" s="77">
        <v>63118015</v>
      </c>
      <c r="F7" s="36" t="s">
        <v>130</v>
      </c>
      <c r="G7" s="106" t="s">
        <v>131</v>
      </c>
      <c r="H7" s="45">
        <v>10</v>
      </c>
      <c r="I7" s="48">
        <v>13210</v>
      </c>
      <c r="J7" s="220">
        <f>SUM(K7+L7+M7+N7+O7)</f>
        <v>7000</v>
      </c>
      <c r="K7" s="316"/>
      <c r="L7" s="182">
        <v>7000</v>
      </c>
      <c r="M7" s="182"/>
      <c r="N7" s="182"/>
      <c r="O7" s="182"/>
      <c r="P7" s="292" t="s">
        <v>132</v>
      </c>
    </row>
    <row r="8" spans="1:19" x14ac:dyDescent="0.2">
      <c r="A8" s="46">
        <v>2</v>
      </c>
      <c r="B8" s="106"/>
      <c r="C8" s="303"/>
      <c r="D8" s="77"/>
      <c r="E8" s="77"/>
      <c r="F8" s="36" t="s">
        <v>128</v>
      </c>
      <c r="G8" s="106" t="s">
        <v>116</v>
      </c>
      <c r="H8" s="36">
        <v>10</v>
      </c>
      <c r="I8" s="36">
        <v>11110</v>
      </c>
      <c r="J8" s="220">
        <f>SUM(K8+L8+M8+N8+O8)</f>
        <v>7042.55</v>
      </c>
      <c r="K8" s="316">
        <v>7042.55</v>
      </c>
      <c r="L8" s="182"/>
      <c r="M8" s="182"/>
      <c r="N8" s="182"/>
      <c r="O8" s="182"/>
      <c r="P8" s="106"/>
      <c r="R8" s="262"/>
    </row>
    <row r="9" spans="1:19" x14ac:dyDescent="0.2">
      <c r="A9" s="303">
        <v>3</v>
      </c>
      <c r="B9" s="106"/>
      <c r="C9" s="303"/>
      <c r="D9" s="77"/>
      <c r="E9" s="77"/>
      <c r="F9" s="36" t="s">
        <v>128</v>
      </c>
      <c r="G9" s="106" t="s">
        <v>117</v>
      </c>
      <c r="H9" s="36">
        <v>10</v>
      </c>
      <c r="I9" s="36">
        <v>11110</v>
      </c>
      <c r="J9" s="220">
        <f>SUM(K9+L9+M9+N9+O9)</f>
        <v>9166.86</v>
      </c>
      <c r="K9" s="316">
        <v>9166.86</v>
      </c>
      <c r="L9" s="182"/>
      <c r="M9" s="182"/>
      <c r="N9" s="182"/>
      <c r="O9" s="182"/>
      <c r="P9" s="292"/>
    </row>
    <row r="10" spans="1:19" x14ac:dyDescent="0.2">
      <c r="A10" s="46">
        <v>4</v>
      </c>
      <c r="B10" s="106">
        <v>476827</v>
      </c>
      <c r="C10" s="303" t="s">
        <v>188</v>
      </c>
      <c r="D10" s="77">
        <v>12938</v>
      </c>
      <c r="E10" s="77">
        <v>63118015</v>
      </c>
      <c r="F10" s="36" t="s">
        <v>135</v>
      </c>
      <c r="G10" s="106" t="s">
        <v>190</v>
      </c>
      <c r="H10" s="45">
        <v>10</v>
      </c>
      <c r="I10" s="48">
        <v>14060</v>
      </c>
      <c r="J10" s="220">
        <f>SUM(K10+L10+M10+N10+O10)</f>
        <v>7147.7</v>
      </c>
      <c r="K10" s="316"/>
      <c r="L10" s="182"/>
      <c r="M10" s="182">
        <v>7147.7</v>
      </c>
      <c r="N10" s="182"/>
      <c r="O10" s="182"/>
      <c r="P10" s="292" t="s">
        <v>159</v>
      </c>
    </row>
    <row r="11" spans="1:19" x14ac:dyDescent="0.2">
      <c r="A11" s="303">
        <v>5</v>
      </c>
      <c r="B11" s="106" t="s">
        <v>191</v>
      </c>
      <c r="C11" s="303" t="s">
        <v>192</v>
      </c>
      <c r="D11" s="77">
        <v>12944</v>
      </c>
      <c r="E11" s="77">
        <v>63118015</v>
      </c>
      <c r="F11" s="36" t="s">
        <v>135</v>
      </c>
      <c r="G11" s="106" t="s">
        <v>193</v>
      </c>
      <c r="H11" s="45">
        <v>10</v>
      </c>
      <c r="I11" s="48">
        <v>31230</v>
      </c>
      <c r="J11" s="220">
        <f t="shared" ref="J11:J56" si="0">SUM(K11+L11+M11+N11+O11)</f>
        <v>170000</v>
      </c>
      <c r="K11" s="316"/>
      <c r="L11" s="182"/>
      <c r="M11" s="182"/>
      <c r="N11" s="182"/>
      <c r="O11" s="182">
        <v>170000</v>
      </c>
      <c r="P11" s="292" t="s">
        <v>194</v>
      </c>
    </row>
    <row r="12" spans="1:19" x14ac:dyDescent="0.2">
      <c r="A12" s="46">
        <v>6</v>
      </c>
      <c r="B12" s="112" t="s">
        <v>195</v>
      </c>
      <c r="C12" s="68" t="s">
        <v>168</v>
      </c>
      <c r="D12" s="77">
        <v>12952</v>
      </c>
      <c r="E12" s="77">
        <v>63118015</v>
      </c>
      <c r="F12" s="36" t="s">
        <v>135</v>
      </c>
      <c r="G12" s="106" t="s">
        <v>196</v>
      </c>
      <c r="H12" s="45">
        <v>10</v>
      </c>
      <c r="I12" s="48">
        <v>31124</v>
      </c>
      <c r="J12" s="221">
        <f t="shared" si="0"/>
        <v>100000</v>
      </c>
      <c r="K12" s="194"/>
      <c r="L12" s="186"/>
      <c r="M12" s="186"/>
      <c r="N12" s="186"/>
      <c r="O12" s="186">
        <v>100000</v>
      </c>
      <c r="P12" s="292" t="s">
        <v>197</v>
      </c>
    </row>
    <row r="13" spans="1:19" x14ac:dyDescent="0.2">
      <c r="A13" s="303">
        <v>7</v>
      </c>
      <c r="B13" s="112">
        <v>476826</v>
      </c>
      <c r="C13" s="68" t="s">
        <v>189</v>
      </c>
      <c r="D13" s="77">
        <v>12957</v>
      </c>
      <c r="E13" s="77">
        <v>63118015</v>
      </c>
      <c r="F13" s="36" t="s">
        <v>135</v>
      </c>
      <c r="G13" s="106" t="s">
        <v>190</v>
      </c>
      <c r="H13" s="45">
        <v>10</v>
      </c>
      <c r="I13" s="48">
        <v>14060</v>
      </c>
      <c r="J13" s="220">
        <f>SUM(K13+L13+M13+N13+O13)</f>
        <v>11052.46</v>
      </c>
      <c r="K13" s="316"/>
      <c r="L13" s="182"/>
      <c r="M13" s="182">
        <v>11052.46</v>
      </c>
      <c r="N13" s="182"/>
      <c r="O13" s="182"/>
      <c r="P13" s="292" t="s">
        <v>159</v>
      </c>
    </row>
    <row r="14" spans="1:19" x14ac:dyDescent="0.2">
      <c r="A14" s="46">
        <v>8</v>
      </c>
      <c r="B14" s="112" t="s">
        <v>205</v>
      </c>
      <c r="C14" s="68" t="s">
        <v>135</v>
      </c>
      <c r="D14" s="77">
        <v>13321</v>
      </c>
      <c r="E14" s="77">
        <v>63118015</v>
      </c>
      <c r="F14" s="36" t="s">
        <v>199</v>
      </c>
      <c r="G14" s="291" t="s">
        <v>206</v>
      </c>
      <c r="H14" s="45">
        <v>10</v>
      </c>
      <c r="I14" s="48">
        <v>14010</v>
      </c>
      <c r="J14" s="315">
        <f t="shared" si="0"/>
        <v>7469.5</v>
      </c>
      <c r="K14" s="182"/>
      <c r="L14" s="186"/>
      <c r="M14" s="186">
        <v>7469.5</v>
      </c>
      <c r="N14" s="186"/>
      <c r="O14" s="186"/>
      <c r="P14" s="106" t="s">
        <v>207</v>
      </c>
    </row>
    <row r="15" spans="1:19" x14ac:dyDescent="0.2">
      <c r="A15" s="303">
        <v>9</v>
      </c>
      <c r="B15" s="112"/>
      <c r="C15" s="68"/>
      <c r="D15" s="412">
        <v>16713</v>
      </c>
      <c r="E15" s="354">
        <v>63118015</v>
      </c>
      <c r="F15" s="492" t="s">
        <v>234</v>
      </c>
      <c r="G15" s="355" t="s">
        <v>866</v>
      </c>
      <c r="H15" s="356">
        <v>10</v>
      </c>
      <c r="I15" s="488">
        <v>14410</v>
      </c>
      <c r="J15" s="366">
        <f t="shared" si="0"/>
        <v>106000</v>
      </c>
      <c r="K15" s="493"/>
      <c r="L15" s="182"/>
      <c r="M15" s="305">
        <v>106000</v>
      </c>
      <c r="N15" s="305"/>
      <c r="O15" s="305"/>
      <c r="P15" s="367" t="s">
        <v>872</v>
      </c>
    </row>
    <row r="16" spans="1:19" x14ac:dyDescent="0.2">
      <c r="A16" s="46">
        <v>10</v>
      </c>
      <c r="B16" s="112"/>
      <c r="C16" s="68"/>
      <c r="D16" s="412">
        <v>16713</v>
      </c>
      <c r="E16" s="354">
        <v>63118015</v>
      </c>
      <c r="F16" s="492" t="s">
        <v>234</v>
      </c>
      <c r="G16" s="355" t="s">
        <v>866</v>
      </c>
      <c r="H16" s="356">
        <v>10</v>
      </c>
      <c r="I16" s="488">
        <v>34000</v>
      </c>
      <c r="J16" s="366">
        <f t="shared" si="0"/>
        <v>150000</v>
      </c>
      <c r="K16" s="493"/>
      <c r="L16" s="182"/>
      <c r="M16" s="305"/>
      <c r="N16" s="305"/>
      <c r="O16" s="305">
        <v>150000</v>
      </c>
      <c r="P16" s="367" t="s">
        <v>872</v>
      </c>
      <c r="Q16" s="466"/>
    </row>
    <row r="17" spans="1:17" x14ac:dyDescent="0.2">
      <c r="A17" s="303">
        <v>11</v>
      </c>
      <c r="B17" s="112"/>
      <c r="C17" s="68"/>
      <c r="D17" s="412">
        <v>16713</v>
      </c>
      <c r="E17" s="354">
        <v>63118015</v>
      </c>
      <c r="F17" s="492" t="s">
        <v>234</v>
      </c>
      <c r="G17" s="355" t="s">
        <v>866</v>
      </c>
      <c r="H17" s="356">
        <v>10</v>
      </c>
      <c r="I17" s="488">
        <v>34000</v>
      </c>
      <c r="J17" s="366">
        <f t="shared" si="0"/>
        <v>130000</v>
      </c>
      <c r="K17" s="493"/>
      <c r="L17" s="182"/>
      <c r="M17" s="305"/>
      <c r="N17" s="305"/>
      <c r="O17" s="305">
        <v>130000</v>
      </c>
      <c r="P17" s="367" t="s">
        <v>872</v>
      </c>
      <c r="Q17" s="466"/>
    </row>
    <row r="18" spans="1:17" x14ac:dyDescent="0.2">
      <c r="A18" s="46">
        <v>12</v>
      </c>
      <c r="B18" s="112"/>
      <c r="C18" s="68"/>
      <c r="D18" s="412">
        <v>17178</v>
      </c>
      <c r="E18" s="354">
        <v>63118015</v>
      </c>
      <c r="F18" s="492" t="s">
        <v>234</v>
      </c>
      <c r="G18" s="355" t="s">
        <v>866</v>
      </c>
      <c r="H18" s="356">
        <v>10</v>
      </c>
      <c r="I18" s="488">
        <v>34000</v>
      </c>
      <c r="J18" s="366">
        <f t="shared" si="0"/>
        <v>100258.37</v>
      </c>
      <c r="K18" s="493"/>
      <c r="L18" s="182"/>
      <c r="M18" s="305"/>
      <c r="N18" s="305"/>
      <c r="O18" s="305">
        <v>100258.37</v>
      </c>
      <c r="P18" s="367" t="s">
        <v>875</v>
      </c>
      <c r="Q18" s="466"/>
    </row>
    <row r="19" spans="1:17" x14ac:dyDescent="0.2">
      <c r="A19" s="303">
        <v>13</v>
      </c>
      <c r="B19" s="112"/>
      <c r="C19" s="68"/>
      <c r="D19" s="412">
        <v>17284</v>
      </c>
      <c r="E19" s="354">
        <v>63118015</v>
      </c>
      <c r="F19" s="492" t="s">
        <v>234</v>
      </c>
      <c r="G19" s="355" t="s">
        <v>866</v>
      </c>
      <c r="H19" s="356">
        <v>10</v>
      </c>
      <c r="I19" s="488">
        <v>34000</v>
      </c>
      <c r="J19" s="366">
        <f t="shared" si="0"/>
        <v>96792.21</v>
      </c>
      <c r="K19" s="493"/>
      <c r="L19" s="182"/>
      <c r="M19" s="305"/>
      <c r="N19" s="305"/>
      <c r="O19" s="305">
        <v>96792.21</v>
      </c>
      <c r="P19" s="367" t="s">
        <v>875</v>
      </c>
      <c r="Q19" s="466"/>
    </row>
    <row r="20" spans="1:17" x14ac:dyDescent="0.2">
      <c r="A20" s="46">
        <v>14</v>
      </c>
      <c r="B20" s="112"/>
      <c r="C20" s="68"/>
      <c r="D20" s="412">
        <v>19277</v>
      </c>
      <c r="E20" s="354">
        <v>63118015</v>
      </c>
      <c r="F20" s="416" t="s">
        <v>276</v>
      </c>
      <c r="G20" s="355" t="s">
        <v>866</v>
      </c>
      <c r="H20" s="356">
        <v>10</v>
      </c>
      <c r="I20" s="488">
        <v>13260</v>
      </c>
      <c r="J20" s="366">
        <f t="shared" si="0"/>
        <v>43000</v>
      </c>
      <c r="K20" s="493"/>
      <c r="L20" s="305">
        <v>43000</v>
      </c>
      <c r="M20" s="182"/>
      <c r="N20" s="182"/>
      <c r="O20" s="182"/>
      <c r="P20" s="367" t="s">
        <v>874</v>
      </c>
      <c r="Q20" s="466"/>
    </row>
    <row r="21" spans="1:17" x14ac:dyDescent="0.2">
      <c r="A21" s="303">
        <v>15</v>
      </c>
      <c r="B21" s="411" t="s">
        <v>295</v>
      </c>
      <c r="C21" s="334" t="s">
        <v>296</v>
      </c>
      <c r="D21" s="98">
        <v>24570</v>
      </c>
      <c r="E21" s="97">
        <v>63118275</v>
      </c>
      <c r="F21" s="35" t="s">
        <v>276</v>
      </c>
      <c r="G21" s="74" t="s">
        <v>217</v>
      </c>
      <c r="H21" s="45">
        <v>10</v>
      </c>
      <c r="I21" s="48">
        <v>14310</v>
      </c>
      <c r="J21" s="220">
        <f t="shared" si="0"/>
        <v>2000</v>
      </c>
      <c r="K21" s="316"/>
      <c r="L21" s="182"/>
      <c r="M21" s="182">
        <v>2000</v>
      </c>
      <c r="N21" s="182"/>
      <c r="O21" s="182"/>
      <c r="P21" s="106" t="s">
        <v>297</v>
      </c>
      <c r="Q21" s="466"/>
    </row>
    <row r="22" spans="1:17" x14ac:dyDescent="0.2">
      <c r="A22" s="46">
        <v>16</v>
      </c>
      <c r="B22" s="474"/>
      <c r="C22" s="494"/>
      <c r="D22" s="354"/>
      <c r="E22" s="365"/>
      <c r="F22" s="416" t="s">
        <v>338</v>
      </c>
      <c r="G22" s="355" t="s">
        <v>1553</v>
      </c>
      <c r="H22" s="356">
        <v>10</v>
      </c>
      <c r="I22" s="488">
        <v>14410</v>
      </c>
      <c r="J22" s="495">
        <f t="shared" si="0"/>
        <v>-106000</v>
      </c>
      <c r="K22" s="493"/>
      <c r="L22" s="186"/>
      <c r="M22" s="239">
        <v>-106000</v>
      </c>
      <c r="N22" s="186"/>
      <c r="O22" s="186"/>
      <c r="P22" s="367"/>
      <c r="Q22" s="466"/>
    </row>
    <row r="23" spans="1:17" x14ac:dyDescent="0.2">
      <c r="A23" s="303">
        <v>17</v>
      </c>
      <c r="B23" s="474"/>
      <c r="C23" s="494"/>
      <c r="D23" s="354"/>
      <c r="E23" s="365"/>
      <c r="F23" s="416" t="s">
        <v>338</v>
      </c>
      <c r="G23" s="355" t="s">
        <v>1557</v>
      </c>
      <c r="H23" s="356">
        <v>10</v>
      </c>
      <c r="I23" s="488">
        <v>34000</v>
      </c>
      <c r="J23" s="495">
        <f t="shared" si="0"/>
        <v>41451.15</v>
      </c>
      <c r="K23" s="493"/>
      <c r="L23" s="186"/>
      <c r="M23" s="186"/>
      <c r="N23" s="186"/>
      <c r="O23" s="239">
        <v>41451.15</v>
      </c>
      <c r="P23" s="367"/>
      <c r="Q23" s="466"/>
    </row>
    <row r="24" spans="1:17" s="466" customFormat="1" x14ac:dyDescent="0.2">
      <c r="A24" s="46">
        <v>18</v>
      </c>
      <c r="B24" s="474"/>
      <c r="C24" s="494"/>
      <c r="D24" s="354"/>
      <c r="E24" s="365"/>
      <c r="F24" s="416" t="s">
        <v>338</v>
      </c>
      <c r="G24" s="355" t="s">
        <v>1553</v>
      </c>
      <c r="H24" s="356">
        <v>10</v>
      </c>
      <c r="I24" s="488">
        <v>34000</v>
      </c>
      <c r="J24" s="495">
        <f t="shared" si="0"/>
        <v>35000</v>
      </c>
      <c r="K24" s="493"/>
      <c r="L24" s="186"/>
      <c r="M24" s="186"/>
      <c r="N24" s="186"/>
      <c r="O24" s="239">
        <v>35000</v>
      </c>
      <c r="P24" s="367"/>
    </row>
    <row r="25" spans="1:17" s="466" customFormat="1" x14ac:dyDescent="0.2">
      <c r="A25" s="303">
        <v>19</v>
      </c>
      <c r="B25" s="474"/>
      <c r="C25" s="494"/>
      <c r="D25" s="354"/>
      <c r="E25" s="365"/>
      <c r="F25" s="416" t="s">
        <v>338</v>
      </c>
      <c r="G25" s="355" t="s">
        <v>1553</v>
      </c>
      <c r="H25" s="356">
        <v>10</v>
      </c>
      <c r="I25" s="488">
        <v>34000</v>
      </c>
      <c r="J25" s="495">
        <f t="shared" si="0"/>
        <v>35000</v>
      </c>
      <c r="K25" s="493"/>
      <c r="L25" s="186"/>
      <c r="M25" s="186"/>
      <c r="N25" s="186"/>
      <c r="O25" s="239">
        <v>35000</v>
      </c>
      <c r="P25" s="367"/>
    </row>
    <row r="26" spans="1:17" s="466" customFormat="1" x14ac:dyDescent="0.2">
      <c r="A26" s="46">
        <v>20</v>
      </c>
      <c r="B26" s="474"/>
      <c r="C26" s="494"/>
      <c r="D26" s="354"/>
      <c r="E26" s="365"/>
      <c r="F26" s="416" t="s">
        <v>338</v>
      </c>
      <c r="G26" s="355" t="s">
        <v>1556</v>
      </c>
      <c r="H26" s="356">
        <v>10</v>
      </c>
      <c r="I26" s="488">
        <v>34000</v>
      </c>
      <c r="J26" s="495">
        <f t="shared" si="0"/>
        <v>-96792.21</v>
      </c>
      <c r="K26" s="493"/>
      <c r="L26" s="186"/>
      <c r="M26" s="186"/>
      <c r="N26" s="186"/>
      <c r="O26" s="239">
        <v>-96792.21</v>
      </c>
      <c r="P26" s="367"/>
    </row>
    <row r="27" spans="1:17" s="466" customFormat="1" x14ac:dyDescent="0.2">
      <c r="A27" s="303">
        <v>21</v>
      </c>
      <c r="B27" s="474"/>
      <c r="C27" s="494"/>
      <c r="D27" s="354"/>
      <c r="E27" s="365"/>
      <c r="F27" s="416" t="s">
        <v>338</v>
      </c>
      <c r="G27" s="355" t="s">
        <v>1556</v>
      </c>
      <c r="H27" s="356">
        <v>10</v>
      </c>
      <c r="I27" s="488">
        <v>34000</v>
      </c>
      <c r="J27" s="495">
        <f t="shared" si="0"/>
        <v>96792.21</v>
      </c>
      <c r="K27" s="493"/>
      <c r="L27" s="186"/>
      <c r="M27" s="186"/>
      <c r="N27" s="186"/>
      <c r="O27" s="305">
        <v>96792.21</v>
      </c>
      <c r="P27" s="367"/>
    </row>
    <row r="28" spans="1:17" s="466" customFormat="1" x14ac:dyDescent="0.2">
      <c r="A28" s="46">
        <v>22</v>
      </c>
      <c r="B28" s="474"/>
      <c r="C28" s="494"/>
      <c r="D28" s="354"/>
      <c r="E28" s="365"/>
      <c r="F28" s="416" t="s">
        <v>338</v>
      </c>
      <c r="G28" s="355" t="s">
        <v>1553</v>
      </c>
      <c r="H28" s="356">
        <v>10</v>
      </c>
      <c r="I28" s="488">
        <v>34000</v>
      </c>
      <c r="J28" s="495">
        <f t="shared" si="0"/>
        <v>26000</v>
      </c>
      <c r="K28" s="493"/>
      <c r="L28" s="186"/>
      <c r="M28" s="186"/>
      <c r="N28" s="186"/>
      <c r="O28" s="239">
        <v>26000</v>
      </c>
      <c r="P28" s="367"/>
    </row>
    <row r="29" spans="1:17" s="466" customFormat="1" x14ac:dyDescent="0.2">
      <c r="A29" s="303">
        <v>23</v>
      </c>
      <c r="B29" s="474"/>
      <c r="C29" s="494"/>
      <c r="D29" s="354"/>
      <c r="E29" s="365"/>
      <c r="F29" s="416" t="s">
        <v>338</v>
      </c>
      <c r="G29" s="355" t="s">
        <v>1553</v>
      </c>
      <c r="H29" s="356">
        <v>10</v>
      </c>
      <c r="I29" s="488">
        <v>34000</v>
      </c>
      <c r="J29" s="495">
        <f t="shared" si="0"/>
        <v>-150000</v>
      </c>
      <c r="K29" s="493"/>
      <c r="L29" s="186"/>
      <c r="M29" s="186"/>
      <c r="N29" s="186"/>
      <c r="O29" s="239">
        <v>-150000</v>
      </c>
      <c r="P29" s="367"/>
    </row>
    <row r="30" spans="1:17" s="466" customFormat="1" x14ac:dyDescent="0.2">
      <c r="A30" s="46">
        <v>24</v>
      </c>
      <c r="B30" s="474"/>
      <c r="C30" s="494"/>
      <c r="D30" s="354"/>
      <c r="E30" s="365"/>
      <c r="F30" s="416" t="s">
        <v>338</v>
      </c>
      <c r="G30" s="355" t="s">
        <v>1553</v>
      </c>
      <c r="H30" s="356">
        <v>10</v>
      </c>
      <c r="I30" s="488">
        <v>34000</v>
      </c>
      <c r="J30" s="495">
        <f t="shared" si="0"/>
        <v>2019.35</v>
      </c>
      <c r="K30" s="493"/>
      <c r="L30" s="186"/>
      <c r="M30" s="186"/>
      <c r="N30" s="186"/>
      <c r="O30" s="239">
        <v>2019.35</v>
      </c>
      <c r="P30" s="367"/>
    </row>
    <row r="31" spans="1:17" s="466" customFormat="1" x14ac:dyDescent="0.2">
      <c r="A31" s="303">
        <v>25</v>
      </c>
      <c r="B31" s="474"/>
      <c r="C31" s="494"/>
      <c r="D31" s="354"/>
      <c r="E31" s="365"/>
      <c r="F31" s="416" t="s">
        <v>338</v>
      </c>
      <c r="G31" s="355" t="s">
        <v>1553</v>
      </c>
      <c r="H31" s="356">
        <v>10</v>
      </c>
      <c r="I31" s="488">
        <v>34000</v>
      </c>
      <c r="J31" s="495">
        <f t="shared" si="0"/>
        <v>80000</v>
      </c>
      <c r="K31" s="493"/>
      <c r="L31" s="186"/>
      <c r="M31" s="186"/>
      <c r="N31" s="186"/>
      <c r="O31" s="239">
        <v>80000</v>
      </c>
      <c r="P31" s="367"/>
    </row>
    <row r="32" spans="1:17" s="466" customFormat="1" x14ac:dyDescent="0.2">
      <c r="A32" s="46">
        <v>26</v>
      </c>
      <c r="B32" s="474"/>
      <c r="C32" s="494"/>
      <c r="D32" s="354"/>
      <c r="E32" s="365"/>
      <c r="F32" s="416" t="s">
        <v>338</v>
      </c>
      <c r="G32" s="355" t="s">
        <v>1553</v>
      </c>
      <c r="H32" s="356">
        <v>10</v>
      </c>
      <c r="I32" s="488">
        <v>34000</v>
      </c>
      <c r="J32" s="495">
        <f t="shared" si="0"/>
        <v>100000</v>
      </c>
      <c r="K32" s="493"/>
      <c r="L32" s="186"/>
      <c r="M32" s="186"/>
      <c r="N32" s="186"/>
      <c r="O32" s="239">
        <v>100000</v>
      </c>
      <c r="P32" s="367"/>
    </row>
    <row r="33" spans="1:16" s="466" customFormat="1" x14ac:dyDescent="0.2">
      <c r="A33" s="303">
        <v>27</v>
      </c>
      <c r="B33" s="474"/>
      <c r="C33" s="494"/>
      <c r="D33" s="354"/>
      <c r="E33" s="365"/>
      <c r="F33" s="416" t="s">
        <v>338</v>
      </c>
      <c r="G33" s="355" t="s">
        <v>1553</v>
      </c>
      <c r="H33" s="356">
        <v>10</v>
      </c>
      <c r="I33" s="488">
        <v>34000</v>
      </c>
      <c r="J33" s="495">
        <f t="shared" si="0"/>
        <v>50000</v>
      </c>
      <c r="K33" s="493"/>
      <c r="L33" s="186"/>
      <c r="M33" s="186"/>
      <c r="N33" s="186"/>
      <c r="O33" s="239">
        <v>50000</v>
      </c>
      <c r="P33" s="367"/>
    </row>
    <row r="34" spans="1:16" s="466" customFormat="1" x14ac:dyDescent="0.2">
      <c r="A34" s="46">
        <v>28</v>
      </c>
      <c r="B34" s="474"/>
      <c r="C34" s="494"/>
      <c r="D34" s="354"/>
      <c r="E34" s="365"/>
      <c r="F34" s="416" t="s">
        <v>338</v>
      </c>
      <c r="G34" s="355" t="s">
        <v>1555</v>
      </c>
      <c r="H34" s="356">
        <v>10</v>
      </c>
      <c r="I34" s="488">
        <v>34000</v>
      </c>
      <c r="J34" s="495">
        <f t="shared" si="0"/>
        <v>-70000</v>
      </c>
      <c r="K34" s="493"/>
      <c r="L34" s="186"/>
      <c r="M34" s="186"/>
      <c r="N34" s="186"/>
      <c r="O34" s="239">
        <v>-70000</v>
      </c>
      <c r="P34" s="367"/>
    </row>
    <row r="35" spans="1:16" s="466" customFormat="1" x14ac:dyDescent="0.2">
      <c r="A35" s="303">
        <v>29</v>
      </c>
      <c r="B35" s="474"/>
      <c r="C35" s="494"/>
      <c r="D35" s="354"/>
      <c r="E35" s="365"/>
      <c r="F35" s="416" t="s">
        <v>338</v>
      </c>
      <c r="G35" s="355" t="s">
        <v>1555</v>
      </c>
      <c r="H35" s="356">
        <v>10</v>
      </c>
      <c r="I35" s="488">
        <v>34000</v>
      </c>
      <c r="J35" s="495">
        <f t="shared" si="0"/>
        <v>70000</v>
      </c>
      <c r="K35" s="493"/>
      <c r="L35" s="186"/>
      <c r="M35" s="186"/>
      <c r="N35" s="186"/>
      <c r="O35" s="239">
        <v>70000</v>
      </c>
      <c r="P35" s="367"/>
    </row>
    <row r="36" spans="1:16" s="466" customFormat="1" x14ac:dyDescent="0.2">
      <c r="A36" s="46">
        <v>30</v>
      </c>
      <c r="B36" s="112" t="s">
        <v>363</v>
      </c>
      <c r="C36" s="68" t="s">
        <v>359</v>
      </c>
      <c r="D36" s="77">
        <v>28472</v>
      </c>
      <c r="E36" s="77">
        <v>63118015</v>
      </c>
      <c r="F36" s="36" t="s">
        <v>338</v>
      </c>
      <c r="G36" s="291" t="s">
        <v>360</v>
      </c>
      <c r="H36" s="45">
        <v>10</v>
      </c>
      <c r="I36" s="48">
        <v>13440</v>
      </c>
      <c r="J36" s="315">
        <f t="shared" si="0"/>
        <v>20500</v>
      </c>
      <c r="K36" s="182"/>
      <c r="L36" s="186"/>
      <c r="M36" s="186">
        <v>20500</v>
      </c>
      <c r="N36" s="186"/>
      <c r="O36" s="186"/>
      <c r="P36" s="106" t="s">
        <v>361</v>
      </c>
    </row>
    <row r="37" spans="1:16" s="466" customFormat="1" x14ac:dyDescent="0.2">
      <c r="A37" s="303">
        <v>31</v>
      </c>
      <c r="B37" s="112" t="s">
        <v>364</v>
      </c>
      <c r="C37" s="68" t="s">
        <v>365</v>
      </c>
      <c r="D37" s="77">
        <v>28484</v>
      </c>
      <c r="E37" s="77">
        <v>63118015</v>
      </c>
      <c r="F37" s="36" t="s">
        <v>338</v>
      </c>
      <c r="G37" s="291" t="s">
        <v>366</v>
      </c>
      <c r="H37" s="45">
        <v>10</v>
      </c>
      <c r="I37" s="48">
        <v>14040</v>
      </c>
      <c r="J37" s="315">
        <f t="shared" si="0"/>
        <v>28948.5</v>
      </c>
      <c r="K37" s="182"/>
      <c r="L37" s="186"/>
      <c r="M37" s="186">
        <v>28948.5</v>
      </c>
      <c r="N37" s="186"/>
      <c r="O37" s="186"/>
      <c r="P37" s="106" t="s">
        <v>367</v>
      </c>
    </row>
    <row r="38" spans="1:16" s="466" customFormat="1" x14ac:dyDescent="0.2">
      <c r="A38" s="46">
        <v>32</v>
      </c>
      <c r="B38" s="112" t="s">
        <v>372</v>
      </c>
      <c r="C38" s="68" t="s">
        <v>373</v>
      </c>
      <c r="D38" s="77">
        <v>28499</v>
      </c>
      <c r="E38" s="77">
        <v>63118015</v>
      </c>
      <c r="F38" s="36" t="s">
        <v>338</v>
      </c>
      <c r="G38" s="291" t="s">
        <v>374</v>
      </c>
      <c r="H38" s="45">
        <v>10</v>
      </c>
      <c r="I38" s="48">
        <v>13503</v>
      </c>
      <c r="J38" s="315">
        <f t="shared" si="0"/>
        <v>8377</v>
      </c>
      <c r="K38" s="182"/>
      <c r="L38" s="186"/>
      <c r="M38" s="186">
        <v>8377</v>
      </c>
      <c r="N38" s="186"/>
      <c r="O38" s="186"/>
      <c r="P38" s="106" t="s">
        <v>375</v>
      </c>
    </row>
    <row r="39" spans="1:16" s="466" customFormat="1" x14ac:dyDescent="0.2">
      <c r="A39" s="303">
        <v>33</v>
      </c>
      <c r="B39" s="112" t="s">
        <v>426</v>
      </c>
      <c r="C39" s="68" t="s">
        <v>377</v>
      </c>
      <c r="D39" s="77">
        <v>30168</v>
      </c>
      <c r="E39" s="77">
        <v>63118015</v>
      </c>
      <c r="F39" s="36" t="s">
        <v>416</v>
      </c>
      <c r="G39" s="291" t="s">
        <v>190</v>
      </c>
      <c r="H39" s="45">
        <v>10</v>
      </c>
      <c r="I39" s="48">
        <v>14060</v>
      </c>
      <c r="J39" s="315">
        <f t="shared" si="0"/>
        <v>22290.26</v>
      </c>
      <c r="K39" s="182"/>
      <c r="L39" s="186"/>
      <c r="M39" s="186">
        <v>22290.26</v>
      </c>
      <c r="N39" s="186"/>
      <c r="O39" s="186"/>
      <c r="P39" s="106" t="s">
        <v>159</v>
      </c>
    </row>
    <row r="40" spans="1:16" s="466" customFormat="1" x14ac:dyDescent="0.2">
      <c r="A40" s="46">
        <v>34</v>
      </c>
      <c r="B40" s="470" t="s">
        <v>442</v>
      </c>
      <c r="C40" s="68" t="s">
        <v>128</v>
      </c>
      <c r="D40" s="77">
        <v>30479</v>
      </c>
      <c r="E40" s="77">
        <v>63118015</v>
      </c>
      <c r="F40" s="36" t="s">
        <v>416</v>
      </c>
      <c r="G40" s="291" t="s">
        <v>440</v>
      </c>
      <c r="H40" s="45">
        <v>10</v>
      </c>
      <c r="I40" s="48">
        <v>14060</v>
      </c>
      <c r="J40" s="315">
        <f t="shared" si="0"/>
        <v>25000</v>
      </c>
      <c r="K40" s="182"/>
      <c r="L40" s="186"/>
      <c r="M40" s="186">
        <v>25000</v>
      </c>
      <c r="N40" s="186"/>
      <c r="O40" s="186"/>
      <c r="P40" s="106" t="s">
        <v>441</v>
      </c>
    </row>
    <row r="41" spans="1:16" s="466" customFormat="1" x14ac:dyDescent="0.2">
      <c r="A41" s="303">
        <v>35</v>
      </c>
      <c r="B41" s="112" t="s">
        <v>459</v>
      </c>
      <c r="C41" s="68" t="s">
        <v>234</v>
      </c>
      <c r="D41" s="77">
        <v>31039</v>
      </c>
      <c r="E41" s="77">
        <v>63118015</v>
      </c>
      <c r="F41" s="36" t="s">
        <v>416</v>
      </c>
      <c r="G41" s="291" t="s">
        <v>460</v>
      </c>
      <c r="H41" s="45">
        <v>10</v>
      </c>
      <c r="I41" s="48">
        <v>31123</v>
      </c>
      <c r="J41" s="315">
        <f t="shared" si="0"/>
        <v>169741</v>
      </c>
      <c r="K41" s="182"/>
      <c r="L41" s="186"/>
      <c r="M41" s="186"/>
      <c r="N41" s="186"/>
      <c r="O41" s="186">
        <v>169741</v>
      </c>
      <c r="P41" s="106" t="s">
        <v>197</v>
      </c>
    </row>
    <row r="42" spans="1:16" s="466" customFormat="1" x14ac:dyDescent="0.2">
      <c r="A42" s="46">
        <v>36</v>
      </c>
      <c r="B42" s="112" t="s">
        <v>475</v>
      </c>
      <c r="C42" s="68" t="s">
        <v>393</v>
      </c>
      <c r="D42" s="77">
        <v>31069</v>
      </c>
      <c r="E42" s="77">
        <v>63118015</v>
      </c>
      <c r="F42" s="36" t="s">
        <v>416</v>
      </c>
      <c r="G42" s="291" t="s">
        <v>476</v>
      </c>
      <c r="H42" s="45">
        <v>10</v>
      </c>
      <c r="I42" s="48">
        <v>31510</v>
      </c>
      <c r="J42" s="315">
        <f t="shared" si="0"/>
        <v>150000</v>
      </c>
      <c r="K42" s="182"/>
      <c r="L42" s="186"/>
      <c r="M42" s="186"/>
      <c r="N42" s="186"/>
      <c r="O42" s="186">
        <v>150000</v>
      </c>
      <c r="P42" s="106" t="s">
        <v>474</v>
      </c>
    </row>
    <row r="43" spans="1:16" s="466" customFormat="1" x14ac:dyDescent="0.2">
      <c r="A43" s="303">
        <v>37</v>
      </c>
      <c r="B43" s="331" t="s">
        <v>491</v>
      </c>
      <c r="C43" s="471" t="s">
        <v>492</v>
      </c>
      <c r="D43" s="77">
        <v>34724</v>
      </c>
      <c r="E43" s="77">
        <v>63118015</v>
      </c>
      <c r="F43" s="36" t="s">
        <v>493</v>
      </c>
      <c r="G43" s="291" t="s">
        <v>136</v>
      </c>
      <c r="H43" s="45">
        <v>10</v>
      </c>
      <c r="I43" s="48">
        <v>13445</v>
      </c>
      <c r="J43" s="315">
        <f t="shared" si="0"/>
        <v>449.7</v>
      </c>
      <c r="K43" s="182"/>
      <c r="L43" s="186"/>
      <c r="M43" s="186">
        <v>449.7</v>
      </c>
      <c r="N43" s="186"/>
      <c r="O43" s="186"/>
      <c r="P43" s="106" t="s">
        <v>494</v>
      </c>
    </row>
    <row r="44" spans="1:16" ht="12.75" customHeight="1" x14ac:dyDescent="0.2">
      <c r="A44" s="46">
        <v>38</v>
      </c>
      <c r="B44" s="331" t="s">
        <v>515</v>
      </c>
      <c r="C44" s="471" t="s">
        <v>327</v>
      </c>
      <c r="D44" s="77">
        <v>35571</v>
      </c>
      <c r="E44" s="77">
        <v>63118015</v>
      </c>
      <c r="F44" s="36" t="s">
        <v>493</v>
      </c>
      <c r="G44" s="291" t="s">
        <v>516</v>
      </c>
      <c r="H44" s="45">
        <v>10</v>
      </c>
      <c r="I44" s="48">
        <v>31240</v>
      </c>
      <c r="J44" s="315">
        <f t="shared" si="0"/>
        <v>64785</v>
      </c>
      <c r="K44" s="182"/>
      <c r="L44" s="186"/>
      <c r="M44" s="186"/>
      <c r="N44" s="186"/>
      <c r="O44" s="186">
        <v>64785</v>
      </c>
      <c r="P44" s="106" t="s">
        <v>517</v>
      </c>
    </row>
    <row r="45" spans="1:16" ht="12.75" customHeight="1" x14ac:dyDescent="0.2">
      <c r="A45" s="303">
        <v>39</v>
      </c>
      <c r="B45" s="331"/>
      <c r="C45" s="471"/>
      <c r="D45" s="77"/>
      <c r="E45" s="77"/>
      <c r="F45" s="416" t="s">
        <v>536</v>
      </c>
      <c r="G45" s="486" t="s">
        <v>884</v>
      </c>
      <c r="H45" s="356">
        <v>10</v>
      </c>
      <c r="I45" s="488">
        <v>34000</v>
      </c>
      <c r="J45" s="495">
        <f t="shared" si="0"/>
        <v>-589.01</v>
      </c>
      <c r="K45" s="182"/>
      <c r="L45" s="186"/>
      <c r="M45" s="186"/>
      <c r="N45" s="186"/>
      <c r="O45" s="239">
        <v>-589.01</v>
      </c>
      <c r="P45" s="106"/>
    </row>
    <row r="46" spans="1:16" ht="12.75" customHeight="1" x14ac:dyDescent="0.2">
      <c r="A46" s="46">
        <v>40</v>
      </c>
      <c r="B46" s="331"/>
      <c r="C46" s="471"/>
      <c r="D46" s="77"/>
      <c r="E46" s="77"/>
      <c r="F46" s="416" t="s">
        <v>536</v>
      </c>
      <c r="G46" s="486" t="s">
        <v>885</v>
      </c>
      <c r="H46" s="356">
        <v>10</v>
      </c>
      <c r="I46" s="488">
        <v>34000</v>
      </c>
      <c r="J46" s="495">
        <f t="shared" si="0"/>
        <v>-3551.8</v>
      </c>
      <c r="K46" s="182"/>
      <c r="L46" s="186"/>
      <c r="M46" s="186"/>
      <c r="N46" s="186"/>
      <c r="O46" s="239">
        <v>-3551.8</v>
      </c>
      <c r="P46" s="106"/>
    </row>
    <row r="47" spans="1:16" ht="12.75" customHeight="1" x14ac:dyDescent="0.2">
      <c r="A47" s="303">
        <v>41</v>
      </c>
      <c r="B47" s="331" t="s">
        <v>376</v>
      </c>
      <c r="C47" s="303" t="s">
        <v>327</v>
      </c>
      <c r="D47" s="77">
        <v>37032</v>
      </c>
      <c r="E47" s="77">
        <v>63118015</v>
      </c>
      <c r="F47" s="35" t="s">
        <v>536</v>
      </c>
      <c r="G47" s="74" t="s">
        <v>257</v>
      </c>
      <c r="H47" s="45">
        <v>10</v>
      </c>
      <c r="I47" s="48">
        <v>13440</v>
      </c>
      <c r="J47" s="315">
        <f t="shared" si="0"/>
        <v>1078.8</v>
      </c>
      <c r="K47" s="182"/>
      <c r="L47" s="186"/>
      <c r="M47" s="186">
        <v>1078.8</v>
      </c>
      <c r="N47" s="186"/>
      <c r="O47" s="186"/>
      <c r="P47" s="106" t="s">
        <v>552</v>
      </c>
    </row>
    <row r="48" spans="1:16" ht="12.75" customHeight="1" x14ac:dyDescent="0.2">
      <c r="A48" s="46">
        <v>42</v>
      </c>
      <c r="B48" s="476">
        <v>45778</v>
      </c>
      <c r="C48" s="471" t="s">
        <v>603</v>
      </c>
      <c r="D48" s="77">
        <v>40834</v>
      </c>
      <c r="E48" s="77">
        <v>63118015</v>
      </c>
      <c r="F48" s="36" t="s">
        <v>603</v>
      </c>
      <c r="G48" s="291" t="s">
        <v>630</v>
      </c>
      <c r="H48" s="45">
        <v>10</v>
      </c>
      <c r="I48" s="48">
        <v>31123</v>
      </c>
      <c r="J48" s="315">
        <f t="shared" si="0"/>
        <v>92415</v>
      </c>
      <c r="K48" s="182"/>
      <c r="L48" s="186"/>
      <c r="M48" s="186"/>
      <c r="N48" s="186"/>
      <c r="O48" s="186">
        <v>92415</v>
      </c>
      <c r="P48" s="106" t="s">
        <v>631</v>
      </c>
    </row>
    <row r="49" spans="1:16" ht="12.75" customHeight="1" x14ac:dyDescent="0.2">
      <c r="A49" s="303">
        <v>43</v>
      </c>
      <c r="B49" s="476"/>
      <c r="C49" s="471"/>
      <c r="D49" s="77"/>
      <c r="E49" s="77"/>
      <c r="F49" s="492" t="s">
        <v>603</v>
      </c>
      <c r="G49" s="355" t="s">
        <v>1553</v>
      </c>
      <c r="H49" s="356">
        <v>10</v>
      </c>
      <c r="I49" s="488">
        <v>34000</v>
      </c>
      <c r="J49" s="495">
        <f t="shared" si="0"/>
        <v>25000</v>
      </c>
      <c r="K49" s="182"/>
      <c r="L49" s="186"/>
      <c r="M49" s="186"/>
      <c r="N49" s="186"/>
      <c r="O49" s="239">
        <v>25000</v>
      </c>
      <c r="P49" s="106"/>
    </row>
    <row r="50" spans="1:16" ht="12.75" customHeight="1" x14ac:dyDescent="0.2">
      <c r="A50" s="46">
        <v>44</v>
      </c>
      <c r="B50" s="476"/>
      <c r="C50" s="471"/>
      <c r="D50" s="77"/>
      <c r="E50" s="77"/>
      <c r="F50" s="492" t="s">
        <v>603</v>
      </c>
      <c r="G50" s="355" t="s">
        <v>1554</v>
      </c>
      <c r="H50" s="356">
        <v>10</v>
      </c>
      <c r="I50" s="488">
        <v>34000</v>
      </c>
      <c r="J50" s="495">
        <f t="shared" si="0"/>
        <v>20000</v>
      </c>
      <c r="K50" s="182"/>
      <c r="L50" s="186"/>
      <c r="M50" s="186"/>
      <c r="N50" s="186"/>
      <c r="O50" s="239">
        <v>20000</v>
      </c>
      <c r="P50" s="106"/>
    </row>
    <row r="51" spans="1:16" ht="12.75" customHeight="1" x14ac:dyDescent="0.2">
      <c r="A51" s="303">
        <v>45</v>
      </c>
      <c r="B51" s="476"/>
      <c r="C51" s="471"/>
      <c r="D51" s="77"/>
      <c r="E51" s="77"/>
      <c r="F51" s="36" t="s">
        <v>735</v>
      </c>
      <c r="G51" s="106" t="s">
        <v>118</v>
      </c>
      <c r="H51" s="45">
        <v>10</v>
      </c>
      <c r="I51" s="36">
        <v>11110</v>
      </c>
      <c r="J51" s="315">
        <f t="shared" si="0"/>
        <v>7045.67</v>
      </c>
      <c r="K51" s="182">
        <v>7045.67</v>
      </c>
      <c r="L51" s="186"/>
      <c r="M51" s="186"/>
      <c r="N51" s="186"/>
      <c r="O51" s="186"/>
      <c r="P51" s="106"/>
    </row>
    <row r="52" spans="1:16" ht="12.75" customHeight="1" x14ac:dyDescent="0.2">
      <c r="A52" s="46">
        <v>46</v>
      </c>
      <c r="B52" s="476"/>
      <c r="C52" s="471"/>
      <c r="D52" s="77"/>
      <c r="E52" s="77"/>
      <c r="F52" s="36" t="s">
        <v>735</v>
      </c>
      <c r="G52" s="106" t="s">
        <v>119</v>
      </c>
      <c r="H52" s="45">
        <v>10</v>
      </c>
      <c r="I52" s="36">
        <v>11110</v>
      </c>
      <c r="J52" s="315">
        <f t="shared" si="0"/>
        <v>9170.15</v>
      </c>
      <c r="K52" s="182">
        <v>9170.15</v>
      </c>
      <c r="L52" s="186"/>
      <c r="M52" s="186"/>
      <c r="N52" s="186"/>
      <c r="O52" s="186"/>
      <c r="P52" s="106"/>
    </row>
    <row r="53" spans="1:16" ht="12.75" customHeight="1" x14ac:dyDescent="0.2">
      <c r="A53" s="303">
        <v>47</v>
      </c>
      <c r="B53" s="331" t="s">
        <v>783</v>
      </c>
      <c r="C53" s="471" t="s">
        <v>780</v>
      </c>
      <c r="D53" s="77">
        <v>48403</v>
      </c>
      <c r="E53" s="77">
        <v>63118015</v>
      </c>
      <c r="F53" s="36" t="s">
        <v>780</v>
      </c>
      <c r="G53" s="291" t="s">
        <v>785</v>
      </c>
      <c r="H53" s="45">
        <v>10</v>
      </c>
      <c r="I53" s="48">
        <v>31230</v>
      </c>
      <c r="J53" s="315">
        <f t="shared" si="0"/>
        <v>105945</v>
      </c>
      <c r="K53" s="182"/>
      <c r="L53" s="186"/>
      <c r="M53" s="186"/>
      <c r="N53" s="186"/>
      <c r="O53" s="186">
        <v>105945</v>
      </c>
      <c r="P53" s="106" t="s">
        <v>784</v>
      </c>
    </row>
    <row r="54" spans="1:16" ht="12.75" customHeight="1" x14ac:dyDescent="0.2">
      <c r="A54" s="46">
        <v>48</v>
      </c>
      <c r="B54" s="331" t="s">
        <v>786</v>
      </c>
      <c r="C54" s="471" t="s">
        <v>780</v>
      </c>
      <c r="D54" s="77">
        <v>48496</v>
      </c>
      <c r="E54" s="77">
        <v>63118015</v>
      </c>
      <c r="F54" s="36" t="s">
        <v>780</v>
      </c>
      <c r="G54" s="291" t="s">
        <v>787</v>
      </c>
      <c r="H54" s="45">
        <v>10</v>
      </c>
      <c r="I54" s="48">
        <v>31120</v>
      </c>
      <c r="J54" s="315">
        <f t="shared" si="0"/>
        <v>111500</v>
      </c>
      <c r="K54" s="182"/>
      <c r="L54" s="186"/>
      <c r="M54" s="186"/>
      <c r="N54" s="186"/>
      <c r="O54" s="186">
        <v>111500</v>
      </c>
      <c r="P54" s="106" t="s">
        <v>788</v>
      </c>
    </row>
    <row r="55" spans="1:16" ht="12.75" customHeight="1" x14ac:dyDescent="0.2">
      <c r="A55" s="303">
        <v>49</v>
      </c>
      <c r="B55" s="266" t="s">
        <v>790</v>
      </c>
      <c r="C55" s="36" t="s">
        <v>192</v>
      </c>
      <c r="D55" s="22">
        <v>49423</v>
      </c>
      <c r="E55" s="77">
        <v>63116015</v>
      </c>
      <c r="F55" s="36" t="s">
        <v>780</v>
      </c>
      <c r="G55" s="74" t="s">
        <v>180</v>
      </c>
      <c r="H55" s="45">
        <v>10</v>
      </c>
      <c r="I55" s="48">
        <v>13460</v>
      </c>
      <c r="J55" s="221">
        <f t="shared" si="0"/>
        <v>18500</v>
      </c>
      <c r="K55" s="378"/>
      <c r="L55" s="186"/>
      <c r="M55" s="185">
        <v>18500</v>
      </c>
      <c r="N55" s="186"/>
      <c r="O55" s="186"/>
      <c r="P55" s="106" t="s">
        <v>792</v>
      </c>
    </row>
    <row r="56" spans="1:16" ht="12.75" customHeight="1" x14ac:dyDescent="0.2">
      <c r="A56" s="46">
        <v>50</v>
      </c>
      <c r="B56" s="331" t="s">
        <v>807</v>
      </c>
      <c r="C56" s="471" t="s">
        <v>780</v>
      </c>
      <c r="D56" s="77">
        <v>50695</v>
      </c>
      <c r="E56" s="77">
        <v>63116015</v>
      </c>
      <c r="F56" s="36" t="s">
        <v>795</v>
      </c>
      <c r="G56" s="291" t="s">
        <v>131</v>
      </c>
      <c r="H56" s="45">
        <v>10</v>
      </c>
      <c r="I56" s="48">
        <v>13210</v>
      </c>
      <c r="J56" s="315">
        <f t="shared" si="0"/>
        <v>10000</v>
      </c>
      <c r="K56" s="182"/>
      <c r="L56" s="186">
        <v>10000</v>
      </c>
      <c r="M56" s="186"/>
      <c r="N56" s="186"/>
      <c r="O56" s="186"/>
      <c r="P56" s="106" t="s">
        <v>132</v>
      </c>
    </row>
    <row r="57" spans="1:16" ht="12.75" customHeight="1" x14ac:dyDescent="0.2">
      <c r="A57" s="303">
        <v>51</v>
      </c>
      <c r="B57" s="106" t="s">
        <v>846</v>
      </c>
      <c r="C57" s="473" t="s">
        <v>152</v>
      </c>
      <c r="D57" s="77">
        <v>53561</v>
      </c>
      <c r="E57" s="77">
        <v>63118275</v>
      </c>
      <c r="F57" s="36" t="s">
        <v>819</v>
      </c>
      <c r="G57" s="291" t="s">
        <v>847</v>
      </c>
      <c r="H57" s="45">
        <v>10</v>
      </c>
      <c r="I57" s="48">
        <v>14230</v>
      </c>
      <c r="J57" s="220">
        <f>SUM(K57+L57+M57+N57+O57)</f>
        <v>677</v>
      </c>
      <c r="K57" s="316"/>
      <c r="L57" s="182"/>
      <c r="M57" s="182">
        <v>677</v>
      </c>
      <c r="N57" s="182"/>
      <c r="O57" s="182"/>
      <c r="P57" s="292" t="s">
        <v>848</v>
      </c>
    </row>
    <row r="58" spans="1:16" ht="12.75" customHeight="1" x14ac:dyDescent="0.2">
      <c r="A58" s="46">
        <v>52</v>
      </c>
      <c r="B58" s="266" t="s">
        <v>263</v>
      </c>
      <c r="C58" s="330" t="s">
        <v>264</v>
      </c>
      <c r="D58" s="97">
        <v>56374</v>
      </c>
      <c r="E58" s="77">
        <v>63118275</v>
      </c>
      <c r="F58" s="35" t="s">
        <v>892</v>
      </c>
      <c r="G58" s="74" t="s">
        <v>257</v>
      </c>
      <c r="H58" s="45">
        <v>10</v>
      </c>
      <c r="I58" s="48">
        <v>13440</v>
      </c>
      <c r="J58" s="315">
        <f t="shared" ref="J58" si="1">SUM(K58+L58+M58+N58+O58)</f>
        <v>300</v>
      </c>
      <c r="K58" s="316"/>
      <c r="L58" s="182"/>
      <c r="M58" s="182">
        <v>300</v>
      </c>
      <c r="N58" s="182"/>
      <c r="O58" s="182"/>
      <c r="P58" s="106" t="s">
        <v>262</v>
      </c>
    </row>
    <row r="59" spans="1:16" ht="12.75" customHeight="1" x14ac:dyDescent="0.2">
      <c r="A59" s="303">
        <v>53</v>
      </c>
      <c r="B59" s="266" t="s">
        <v>263</v>
      </c>
      <c r="C59" s="330" t="s">
        <v>264</v>
      </c>
      <c r="D59" s="77">
        <v>56381</v>
      </c>
      <c r="E59" s="77">
        <v>63118275</v>
      </c>
      <c r="F59" s="35" t="s">
        <v>892</v>
      </c>
      <c r="G59" s="74" t="s">
        <v>257</v>
      </c>
      <c r="H59" s="45">
        <v>10</v>
      </c>
      <c r="I59" s="48">
        <v>13440</v>
      </c>
      <c r="J59" s="315">
        <f t="shared" ref="J59:J61" si="2">SUM(K59+L59+M59+N59+O59)</f>
        <v>300</v>
      </c>
      <c r="K59" s="316"/>
      <c r="L59" s="182"/>
      <c r="M59" s="182">
        <v>300</v>
      </c>
      <c r="N59" s="182"/>
      <c r="O59" s="182"/>
      <c r="P59" s="292" t="s">
        <v>258</v>
      </c>
    </row>
    <row r="60" spans="1:16" ht="12.75" customHeight="1" x14ac:dyDescent="0.2">
      <c r="A60" s="46">
        <v>54</v>
      </c>
      <c r="B60" s="266" t="s">
        <v>263</v>
      </c>
      <c r="C60" s="330" t="s">
        <v>264</v>
      </c>
      <c r="D60" s="77">
        <v>56384</v>
      </c>
      <c r="E60" s="77">
        <v>63118275</v>
      </c>
      <c r="F60" s="35" t="s">
        <v>892</v>
      </c>
      <c r="G60" s="74" t="s">
        <v>257</v>
      </c>
      <c r="H60" s="45">
        <v>10</v>
      </c>
      <c r="I60" s="48">
        <v>13440</v>
      </c>
      <c r="J60" s="315">
        <f t="shared" si="2"/>
        <v>300</v>
      </c>
      <c r="K60" s="316"/>
      <c r="L60" s="182"/>
      <c r="M60" s="182">
        <v>300</v>
      </c>
      <c r="N60" s="182"/>
      <c r="O60" s="182"/>
      <c r="P60" s="292" t="s">
        <v>261</v>
      </c>
    </row>
    <row r="61" spans="1:16" ht="12.75" customHeight="1" x14ac:dyDescent="0.2">
      <c r="A61" s="303">
        <v>55</v>
      </c>
      <c r="B61" s="266" t="s">
        <v>263</v>
      </c>
      <c r="C61" s="330" t="s">
        <v>264</v>
      </c>
      <c r="D61" s="77">
        <v>56388</v>
      </c>
      <c r="E61" s="77">
        <v>63118275</v>
      </c>
      <c r="F61" s="35" t="s">
        <v>892</v>
      </c>
      <c r="G61" s="74" t="s">
        <v>257</v>
      </c>
      <c r="H61" s="45">
        <v>10</v>
      </c>
      <c r="I61" s="48">
        <v>13440</v>
      </c>
      <c r="J61" s="315">
        <f t="shared" si="2"/>
        <v>300</v>
      </c>
      <c r="K61" s="316"/>
      <c r="L61" s="182"/>
      <c r="M61" s="182">
        <v>300</v>
      </c>
      <c r="N61" s="182"/>
      <c r="O61" s="182"/>
      <c r="P61" s="106" t="s">
        <v>137</v>
      </c>
    </row>
    <row r="62" spans="1:16" ht="12.75" customHeight="1" x14ac:dyDescent="0.2">
      <c r="A62" s="303">
        <v>56</v>
      </c>
      <c r="B62" s="472" t="s">
        <v>904</v>
      </c>
      <c r="C62" s="275" t="s">
        <v>826</v>
      </c>
      <c r="D62" s="77">
        <v>56866</v>
      </c>
      <c r="E62" s="77">
        <v>63118015</v>
      </c>
      <c r="F62" s="35" t="s">
        <v>892</v>
      </c>
      <c r="G62" s="291" t="s">
        <v>905</v>
      </c>
      <c r="H62" s="45">
        <v>10</v>
      </c>
      <c r="I62" s="48">
        <v>31120</v>
      </c>
      <c r="J62" s="220">
        <f t="shared" ref="J62:J65" si="3">SUM(K62+L62+M62+N62+O62)</f>
        <v>38500</v>
      </c>
      <c r="K62" s="316"/>
      <c r="L62" s="182"/>
      <c r="M62" s="182"/>
      <c r="N62" s="182"/>
      <c r="O62" s="182">
        <v>38500</v>
      </c>
      <c r="P62" s="106" t="s">
        <v>788</v>
      </c>
    </row>
    <row r="63" spans="1:16" ht="12.75" customHeight="1" x14ac:dyDescent="0.2">
      <c r="A63" s="303">
        <v>57</v>
      </c>
      <c r="B63" s="269" t="s">
        <v>938</v>
      </c>
      <c r="C63" s="351" t="s">
        <v>493</v>
      </c>
      <c r="D63" s="77">
        <v>57552</v>
      </c>
      <c r="E63" s="77">
        <v>63118015</v>
      </c>
      <c r="F63" s="312" t="s">
        <v>914</v>
      </c>
      <c r="G63" s="80" t="s">
        <v>217</v>
      </c>
      <c r="H63" s="30">
        <v>10</v>
      </c>
      <c r="I63" s="31">
        <v>14310</v>
      </c>
      <c r="J63" s="220">
        <f t="shared" si="3"/>
        <v>672</v>
      </c>
      <c r="K63" s="184"/>
      <c r="L63" s="182"/>
      <c r="M63" s="185">
        <v>672</v>
      </c>
      <c r="N63" s="186"/>
      <c r="O63" s="186"/>
      <c r="P63" s="343" t="s">
        <v>935</v>
      </c>
    </row>
    <row r="64" spans="1:16" ht="12.75" customHeight="1" x14ac:dyDescent="0.2">
      <c r="A64" s="303">
        <v>58</v>
      </c>
      <c r="B64" s="472" t="s">
        <v>939</v>
      </c>
      <c r="C64" s="275" t="s">
        <v>135</v>
      </c>
      <c r="D64" s="77">
        <v>57566</v>
      </c>
      <c r="E64" s="77">
        <v>63118015</v>
      </c>
      <c r="F64" s="35" t="s">
        <v>914</v>
      </c>
      <c r="G64" s="80" t="s">
        <v>217</v>
      </c>
      <c r="H64" s="30">
        <v>10</v>
      </c>
      <c r="I64" s="31">
        <v>14310</v>
      </c>
      <c r="J64" s="220">
        <f t="shared" si="3"/>
        <v>630</v>
      </c>
      <c r="K64" s="316"/>
      <c r="L64" s="182"/>
      <c r="M64" s="182">
        <v>630</v>
      </c>
      <c r="N64" s="182"/>
      <c r="O64" s="182"/>
      <c r="P64" s="343" t="s">
        <v>935</v>
      </c>
    </row>
    <row r="65" spans="1:16" ht="12.75" customHeight="1" x14ac:dyDescent="0.2">
      <c r="A65" s="303">
        <v>59</v>
      </c>
      <c r="B65" s="269" t="s">
        <v>940</v>
      </c>
      <c r="C65" s="32" t="s">
        <v>941</v>
      </c>
      <c r="D65" s="38">
        <v>57579</v>
      </c>
      <c r="E65" s="77">
        <v>63118015</v>
      </c>
      <c r="F65" s="35" t="s">
        <v>914</v>
      </c>
      <c r="G65" s="80" t="s">
        <v>217</v>
      </c>
      <c r="H65" s="30">
        <v>10</v>
      </c>
      <c r="I65" s="31">
        <v>14310</v>
      </c>
      <c r="J65" s="220">
        <f t="shared" si="3"/>
        <v>169.2</v>
      </c>
      <c r="K65" s="316"/>
      <c r="L65" s="182"/>
      <c r="M65" s="182">
        <v>169.2</v>
      </c>
      <c r="N65" s="182"/>
      <c r="O65" s="182"/>
      <c r="P65" s="343" t="s">
        <v>935</v>
      </c>
    </row>
    <row r="66" spans="1:16" ht="12.75" customHeight="1" x14ac:dyDescent="0.2">
      <c r="A66" s="303">
        <v>60</v>
      </c>
      <c r="B66" s="269" t="s">
        <v>1006</v>
      </c>
      <c r="C66" s="313" t="s">
        <v>819</v>
      </c>
      <c r="D66" s="38">
        <v>61434</v>
      </c>
      <c r="E66" s="77">
        <v>63118015</v>
      </c>
      <c r="F66" s="22" t="s">
        <v>1007</v>
      </c>
      <c r="G66" s="291" t="s">
        <v>1008</v>
      </c>
      <c r="H66" s="45">
        <v>10</v>
      </c>
      <c r="I66" s="37">
        <v>31123</v>
      </c>
      <c r="J66" s="220">
        <f t="shared" ref="J66:J70" si="4">SUM(K66+L66+M66+N66+O66)</f>
        <v>40000</v>
      </c>
      <c r="K66" s="185"/>
      <c r="L66" s="182"/>
      <c r="M66" s="185"/>
      <c r="N66" s="186"/>
      <c r="O66" s="186">
        <v>40000</v>
      </c>
      <c r="P66" s="309" t="s">
        <v>1009</v>
      </c>
    </row>
    <row r="67" spans="1:16" ht="12.75" customHeight="1" x14ac:dyDescent="0.2">
      <c r="A67" s="303">
        <v>61</v>
      </c>
      <c r="B67" s="269" t="s">
        <v>1224</v>
      </c>
      <c r="C67" s="313" t="s">
        <v>842</v>
      </c>
      <c r="D67" s="38">
        <v>71977</v>
      </c>
      <c r="E67" s="77">
        <v>63118015</v>
      </c>
      <c r="F67" s="22" t="s">
        <v>1213</v>
      </c>
      <c r="G67" s="291" t="s">
        <v>1225</v>
      </c>
      <c r="H67" s="45">
        <v>10</v>
      </c>
      <c r="I67" s="37">
        <v>14060</v>
      </c>
      <c r="J67" s="220">
        <f t="shared" si="4"/>
        <v>15017.1</v>
      </c>
      <c r="K67" s="185"/>
      <c r="L67" s="182"/>
      <c r="M67" s="185">
        <v>15017.1</v>
      </c>
      <c r="N67" s="186"/>
      <c r="O67" s="186"/>
      <c r="P67" s="309" t="s">
        <v>1226</v>
      </c>
    </row>
    <row r="68" spans="1:16" ht="12.75" customHeight="1" x14ac:dyDescent="0.2">
      <c r="A68" s="303">
        <v>62</v>
      </c>
      <c r="B68" s="269" t="s">
        <v>1231</v>
      </c>
      <c r="C68" s="313" t="s">
        <v>157</v>
      </c>
      <c r="D68" s="38">
        <v>72172</v>
      </c>
      <c r="E68" s="77">
        <v>63118015</v>
      </c>
      <c r="F68" s="22" t="s">
        <v>1213</v>
      </c>
      <c r="G68" s="291" t="s">
        <v>304</v>
      </c>
      <c r="H68" s="45">
        <v>10</v>
      </c>
      <c r="I68" s="37">
        <v>13780</v>
      </c>
      <c r="J68" s="220">
        <f t="shared" si="4"/>
        <v>228</v>
      </c>
      <c r="K68" s="185"/>
      <c r="L68" s="182"/>
      <c r="M68" s="185">
        <v>228</v>
      </c>
      <c r="N68" s="186"/>
      <c r="O68" s="186"/>
      <c r="P68" s="309" t="s">
        <v>307</v>
      </c>
    </row>
    <row r="69" spans="1:16" ht="12.75" customHeight="1" x14ac:dyDescent="0.2">
      <c r="A69" s="303">
        <v>63</v>
      </c>
      <c r="B69" s="269" t="s">
        <v>1232</v>
      </c>
      <c r="C69" s="313" t="s">
        <v>157</v>
      </c>
      <c r="D69" s="38">
        <v>72285</v>
      </c>
      <c r="E69" s="77">
        <v>63118015</v>
      </c>
      <c r="F69" s="22" t="s">
        <v>1213</v>
      </c>
      <c r="G69" s="291" t="s">
        <v>304</v>
      </c>
      <c r="H69" s="45">
        <v>10</v>
      </c>
      <c r="I69" s="37">
        <v>13780</v>
      </c>
      <c r="J69" s="220">
        <f t="shared" si="4"/>
        <v>89.27</v>
      </c>
      <c r="K69" s="185"/>
      <c r="L69" s="182"/>
      <c r="M69" s="185">
        <v>89.27</v>
      </c>
      <c r="N69" s="186"/>
      <c r="O69" s="186"/>
      <c r="P69" s="309" t="s">
        <v>307</v>
      </c>
    </row>
    <row r="70" spans="1:16" ht="12.75" customHeight="1" x14ac:dyDescent="0.2">
      <c r="A70" s="303">
        <v>64</v>
      </c>
      <c r="B70" s="269" t="s">
        <v>1492</v>
      </c>
      <c r="C70" s="313" t="s">
        <v>157</v>
      </c>
      <c r="D70" s="38">
        <v>75401</v>
      </c>
      <c r="E70" s="77">
        <v>63118015</v>
      </c>
      <c r="F70" s="22" t="s">
        <v>1489</v>
      </c>
      <c r="G70" s="291" t="s">
        <v>304</v>
      </c>
      <c r="H70" s="45">
        <v>10</v>
      </c>
      <c r="I70" s="37">
        <v>13780</v>
      </c>
      <c r="J70" s="220">
        <f t="shared" si="4"/>
        <v>3181.28</v>
      </c>
      <c r="K70" s="185"/>
      <c r="L70" s="182"/>
      <c r="M70" s="185">
        <v>3181.28</v>
      </c>
      <c r="N70" s="186"/>
      <c r="O70" s="186"/>
      <c r="P70" s="309" t="s">
        <v>307</v>
      </c>
    </row>
    <row r="71" spans="1:16" ht="12.75" customHeight="1" x14ac:dyDescent="0.2">
      <c r="A71" s="303">
        <v>65</v>
      </c>
      <c r="B71" s="269" t="s">
        <v>1493</v>
      </c>
      <c r="C71" s="313" t="s">
        <v>157</v>
      </c>
      <c r="D71" s="38">
        <v>75412</v>
      </c>
      <c r="E71" s="77">
        <v>63118015</v>
      </c>
      <c r="F71" s="22" t="s">
        <v>1489</v>
      </c>
      <c r="G71" s="291" t="s">
        <v>304</v>
      </c>
      <c r="H71" s="45">
        <v>10</v>
      </c>
      <c r="I71" s="37">
        <v>13780</v>
      </c>
      <c r="J71" s="220">
        <f t="shared" ref="J71:J94" si="5">SUM(K71+L71+M71+N71+O71)</f>
        <v>1102.3800000000001</v>
      </c>
      <c r="K71" s="185"/>
      <c r="L71" s="182"/>
      <c r="M71" s="185">
        <v>1102.3800000000001</v>
      </c>
      <c r="N71" s="186"/>
      <c r="O71" s="186"/>
      <c r="P71" s="309" t="s">
        <v>307</v>
      </c>
    </row>
    <row r="72" spans="1:16" ht="12.75" customHeight="1" x14ac:dyDescent="0.2">
      <c r="A72" s="303">
        <v>66</v>
      </c>
      <c r="B72" s="518" t="s">
        <v>1586</v>
      </c>
      <c r="C72" s="521"/>
      <c r="D72" s="412">
        <v>85681</v>
      </c>
      <c r="E72" s="354">
        <v>63118015</v>
      </c>
      <c r="F72" s="522" t="s">
        <v>1545</v>
      </c>
      <c r="G72" s="486" t="s">
        <v>1587</v>
      </c>
      <c r="H72" s="356">
        <v>10</v>
      </c>
      <c r="I72" s="516">
        <v>14410</v>
      </c>
      <c r="J72" s="366">
        <f t="shared" si="5"/>
        <v>159480</v>
      </c>
      <c r="K72" s="337"/>
      <c r="L72" s="305"/>
      <c r="M72" s="337">
        <v>159480</v>
      </c>
      <c r="N72" s="239"/>
      <c r="O72" s="239"/>
      <c r="P72" s="523" t="s">
        <v>1588</v>
      </c>
    </row>
    <row r="73" spans="1:16" ht="12.75" customHeight="1" x14ac:dyDescent="0.2">
      <c r="A73" s="303">
        <v>67</v>
      </c>
      <c r="B73" s="518" t="s">
        <v>1586</v>
      </c>
      <c r="C73" s="521"/>
      <c r="D73" s="412">
        <v>85681</v>
      </c>
      <c r="E73" s="354">
        <v>63118015</v>
      </c>
      <c r="F73" s="522" t="s">
        <v>1545</v>
      </c>
      <c r="G73" s="486" t="s">
        <v>1587</v>
      </c>
      <c r="H73" s="356">
        <v>10</v>
      </c>
      <c r="I73" s="516">
        <v>13260</v>
      </c>
      <c r="J73" s="366">
        <f t="shared" ref="J73:J91" si="6">SUM(K73+L73+M73+N73+O73)</f>
        <v>90000</v>
      </c>
      <c r="K73" s="337"/>
      <c r="L73" s="305">
        <v>90000</v>
      </c>
      <c r="M73" s="337"/>
      <c r="N73" s="239"/>
      <c r="O73" s="239"/>
      <c r="P73" s="523" t="s">
        <v>1588</v>
      </c>
    </row>
    <row r="74" spans="1:16" ht="12.75" customHeight="1" x14ac:dyDescent="0.2">
      <c r="A74" s="303">
        <v>68</v>
      </c>
      <c r="B74" s="518" t="s">
        <v>1586</v>
      </c>
      <c r="C74" s="521"/>
      <c r="D74" s="412">
        <v>85681</v>
      </c>
      <c r="E74" s="354">
        <v>63118015</v>
      </c>
      <c r="F74" s="522" t="s">
        <v>1545</v>
      </c>
      <c r="G74" s="486" t="s">
        <v>1587</v>
      </c>
      <c r="H74" s="356">
        <v>10</v>
      </c>
      <c r="I74" s="516">
        <v>34000</v>
      </c>
      <c r="J74" s="366">
        <f t="shared" si="6"/>
        <v>20000</v>
      </c>
      <c r="K74" s="337"/>
      <c r="L74" s="305"/>
      <c r="M74" s="337"/>
      <c r="N74" s="239"/>
      <c r="O74" s="239">
        <v>20000</v>
      </c>
      <c r="P74" s="523" t="s">
        <v>1588</v>
      </c>
    </row>
    <row r="75" spans="1:16" ht="12.75" customHeight="1" x14ac:dyDescent="0.2">
      <c r="A75" s="303">
        <v>69</v>
      </c>
      <c r="B75" s="518" t="s">
        <v>1586</v>
      </c>
      <c r="C75" s="521"/>
      <c r="D75" s="412">
        <v>85681</v>
      </c>
      <c r="E75" s="354">
        <v>63118015</v>
      </c>
      <c r="F75" s="522" t="s">
        <v>1545</v>
      </c>
      <c r="G75" s="486" t="s">
        <v>1587</v>
      </c>
      <c r="H75" s="356">
        <v>10</v>
      </c>
      <c r="I75" s="516">
        <v>34000</v>
      </c>
      <c r="J75" s="366">
        <f t="shared" si="6"/>
        <v>20000</v>
      </c>
      <c r="K75" s="337"/>
      <c r="L75" s="305"/>
      <c r="M75" s="337"/>
      <c r="N75" s="239"/>
      <c r="O75" s="239">
        <v>20000</v>
      </c>
      <c r="P75" s="523" t="s">
        <v>1588</v>
      </c>
    </row>
    <row r="76" spans="1:16" ht="12.75" customHeight="1" x14ac:dyDescent="0.2">
      <c r="A76" s="303">
        <v>70</v>
      </c>
      <c r="B76" s="518" t="s">
        <v>1586</v>
      </c>
      <c r="C76" s="521"/>
      <c r="D76" s="412">
        <v>85681</v>
      </c>
      <c r="E76" s="354">
        <v>63118015</v>
      </c>
      <c r="F76" s="522" t="s">
        <v>1545</v>
      </c>
      <c r="G76" s="486" t="s">
        <v>1587</v>
      </c>
      <c r="H76" s="356">
        <v>10</v>
      </c>
      <c r="I76" s="516">
        <v>34000</v>
      </c>
      <c r="J76" s="366">
        <f t="shared" si="6"/>
        <v>7585</v>
      </c>
      <c r="K76" s="337"/>
      <c r="L76" s="305"/>
      <c r="M76" s="337"/>
      <c r="N76" s="239"/>
      <c r="O76" s="239">
        <v>7585</v>
      </c>
      <c r="P76" s="523" t="s">
        <v>1588</v>
      </c>
    </row>
    <row r="77" spans="1:16" ht="12.75" customHeight="1" x14ac:dyDescent="0.2">
      <c r="A77" s="303">
        <v>71</v>
      </c>
      <c r="B77" s="518" t="s">
        <v>1586</v>
      </c>
      <c r="C77" s="521"/>
      <c r="D77" s="412">
        <v>85681</v>
      </c>
      <c r="E77" s="354">
        <v>63118015</v>
      </c>
      <c r="F77" s="522" t="s">
        <v>1545</v>
      </c>
      <c r="G77" s="486" t="s">
        <v>1587</v>
      </c>
      <c r="H77" s="356">
        <v>10</v>
      </c>
      <c r="I77" s="516">
        <v>34000</v>
      </c>
      <c r="J77" s="366">
        <f t="shared" si="6"/>
        <v>100000</v>
      </c>
      <c r="K77" s="337"/>
      <c r="L77" s="305"/>
      <c r="M77" s="337"/>
      <c r="N77" s="239"/>
      <c r="O77" s="239">
        <v>100000</v>
      </c>
      <c r="P77" s="523" t="s">
        <v>1588</v>
      </c>
    </row>
    <row r="78" spans="1:16" ht="12.75" customHeight="1" x14ac:dyDescent="0.2">
      <c r="A78" s="303">
        <v>72</v>
      </c>
      <c r="B78" s="518" t="s">
        <v>1586</v>
      </c>
      <c r="C78" s="521"/>
      <c r="D78" s="412">
        <v>85681</v>
      </c>
      <c r="E78" s="354">
        <v>63118015</v>
      </c>
      <c r="F78" s="522" t="s">
        <v>1545</v>
      </c>
      <c r="G78" s="486" t="s">
        <v>1587</v>
      </c>
      <c r="H78" s="356">
        <v>10</v>
      </c>
      <c r="I78" s="516">
        <v>34000</v>
      </c>
      <c r="J78" s="366">
        <f t="shared" si="6"/>
        <v>46500</v>
      </c>
      <c r="K78" s="337"/>
      <c r="L78" s="305"/>
      <c r="M78" s="337"/>
      <c r="N78" s="239"/>
      <c r="O78" s="239">
        <v>46500</v>
      </c>
      <c r="P78" s="523" t="s">
        <v>1588</v>
      </c>
    </row>
    <row r="79" spans="1:16" ht="12.75" customHeight="1" x14ac:dyDescent="0.2">
      <c r="A79" s="303">
        <v>73</v>
      </c>
      <c r="B79" s="518" t="s">
        <v>1586</v>
      </c>
      <c r="C79" s="521"/>
      <c r="D79" s="412">
        <v>85681</v>
      </c>
      <c r="E79" s="354">
        <v>63118015</v>
      </c>
      <c r="F79" s="522" t="s">
        <v>1545</v>
      </c>
      <c r="G79" s="486" t="s">
        <v>1587</v>
      </c>
      <c r="H79" s="356">
        <v>10</v>
      </c>
      <c r="I79" s="516">
        <v>34000</v>
      </c>
      <c r="J79" s="366">
        <f t="shared" si="6"/>
        <v>30000</v>
      </c>
      <c r="K79" s="337"/>
      <c r="L79" s="305"/>
      <c r="M79" s="337"/>
      <c r="N79" s="239"/>
      <c r="O79" s="239">
        <v>30000</v>
      </c>
      <c r="P79" s="523" t="s">
        <v>1588</v>
      </c>
    </row>
    <row r="80" spans="1:16" ht="12.75" customHeight="1" x14ac:dyDescent="0.2">
      <c r="A80" s="303">
        <v>74</v>
      </c>
      <c r="B80" s="518" t="s">
        <v>1586</v>
      </c>
      <c r="C80" s="521"/>
      <c r="D80" s="412">
        <v>85681</v>
      </c>
      <c r="E80" s="354">
        <v>63118015</v>
      </c>
      <c r="F80" s="522" t="s">
        <v>1545</v>
      </c>
      <c r="G80" s="486" t="s">
        <v>1587</v>
      </c>
      <c r="H80" s="356">
        <v>10</v>
      </c>
      <c r="I80" s="516">
        <v>34000</v>
      </c>
      <c r="J80" s="366">
        <f t="shared" si="6"/>
        <v>17980</v>
      </c>
      <c r="K80" s="337"/>
      <c r="L80" s="305"/>
      <c r="M80" s="337"/>
      <c r="N80" s="239"/>
      <c r="O80" s="239">
        <v>17980</v>
      </c>
      <c r="P80" s="523" t="s">
        <v>1588</v>
      </c>
    </row>
    <row r="81" spans="1:16" ht="12.75" customHeight="1" x14ac:dyDescent="0.2">
      <c r="A81" s="303">
        <v>75</v>
      </c>
      <c r="B81" s="518" t="s">
        <v>1586</v>
      </c>
      <c r="C81" s="521"/>
      <c r="D81" s="412">
        <v>85681</v>
      </c>
      <c r="E81" s="354">
        <v>63118015</v>
      </c>
      <c r="F81" s="522" t="s">
        <v>1545</v>
      </c>
      <c r="G81" s="486" t="s">
        <v>1587</v>
      </c>
      <c r="H81" s="356">
        <v>10</v>
      </c>
      <c r="I81" s="516">
        <v>34000</v>
      </c>
      <c r="J81" s="366">
        <f t="shared" si="6"/>
        <v>20000</v>
      </c>
      <c r="K81" s="337"/>
      <c r="L81" s="305"/>
      <c r="M81" s="337"/>
      <c r="N81" s="239"/>
      <c r="O81" s="239">
        <v>20000</v>
      </c>
      <c r="P81" s="523" t="s">
        <v>1588</v>
      </c>
    </row>
    <row r="82" spans="1:16" ht="12.75" customHeight="1" x14ac:dyDescent="0.2">
      <c r="A82" s="303">
        <v>76</v>
      </c>
      <c r="B82" s="518" t="s">
        <v>1586</v>
      </c>
      <c r="C82" s="521"/>
      <c r="D82" s="412">
        <v>85681</v>
      </c>
      <c r="E82" s="354">
        <v>63118015</v>
      </c>
      <c r="F82" s="522" t="s">
        <v>1545</v>
      </c>
      <c r="G82" s="486" t="s">
        <v>1587</v>
      </c>
      <c r="H82" s="356">
        <v>10</v>
      </c>
      <c r="I82" s="516">
        <v>34000</v>
      </c>
      <c r="J82" s="366">
        <f t="shared" si="6"/>
        <v>85000</v>
      </c>
      <c r="K82" s="337"/>
      <c r="L82" s="305"/>
      <c r="M82" s="337"/>
      <c r="N82" s="239"/>
      <c r="O82" s="239">
        <v>85000</v>
      </c>
      <c r="P82" s="523" t="s">
        <v>1588</v>
      </c>
    </row>
    <row r="83" spans="1:16" ht="12.75" customHeight="1" x14ac:dyDescent="0.2">
      <c r="A83" s="303">
        <v>77</v>
      </c>
      <c r="B83" s="518" t="s">
        <v>1586</v>
      </c>
      <c r="C83" s="521"/>
      <c r="D83" s="412">
        <v>85681</v>
      </c>
      <c r="E83" s="354">
        <v>63118015</v>
      </c>
      <c r="F83" s="522" t="s">
        <v>1545</v>
      </c>
      <c r="G83" s="486" t="s">
        <v>1587</v>
      </c>
      <c r="H83" s="356">
        <v>10</v>
      </c>
      <c r="I83" s="516">
        <v>34000</v>
      </c>
      <c r="J83" s="366">
        <f t="shared" si="6"/>
        <v>50000</v>
      </c>
      <c r="K83" s="337"/>
      <c r="L83" s="305"/>
      <c r="M83" s="337"/>
      <c r="N83" s="239"/>
      <c r="O83" s="239">
        <v>50000</v>
      </c>
      <c r="P83" s="523" t="s">
        <v>1588</v>
      </c>
    </row>
    <row r="84" spans="1:16" ht="12.75" customHeight="1" x14ac:dyDescent="0.2">
      <c r="A84" s="303">
        <v>78</v>
      </c>
      <c r="B84" s="518" t="s">
        <v>1586</v>
      </c>
      <c r="C84" s="521"/>
      <c r="D84" s="412">
        <v>85681</v>
      </c>
      <c r="E84" s="354">
        <v>63118015</v>
      </c>
      <c r="F84" s="522" t="s">
        <v>1545</v>
      </c>
      <c r="G84" s="486" t="s">
        <v>1587</v>
      </c>
      <c r="H84" s="356">
        <v>10</v>
      </c>
      <c r="I84" s="516">
        <v>34000</v>
      </c>
      <c r="J84" s="366">
        <f t="shared" si="6"/>
        <v>50000</v>
      </c>
      <c r="K84" s="337"/>
      <c r="L84" s="305"/>
      <c r="M84" s="337"/>
      <c r="N84" s="239"/>
      <c r="O84" s="239">
        <v>50000</v>
      </c>
      <c r="P84" s="523" t="s">
        <v>1588</v>
      </c>
    </row>
    <row r="85" spans="1:16" ht="12.75" customHeight="1" x14ac:dyDescent="0.2">
      <c r="A85" s="303">
        <v>79</v>
      </c>
      <c r="B85" s="518" t="s">
        <v>1586</v>
      </c>
      <c r="C85" s="521"/>
      <c r="D85" s="412">
        <v>85681</v>
      </c>
      <c r="E85" s="354">
        <v>63118015</v>
      </c>
      <c r="F85" s="522" t="s">
        <v>1545</v>
      </c>
      <c r="G85" s="486" t="s">
        <v>1587</v>
      </c>
      <c r="H85" s="356">
        <v>10</v>
      </c>
      <c r="I85" s="516">
        <v>34000</v>
      </c>
      <c r="J85" s="366">
        <f t="shared" si="6"/>
        <v>60000</v>
      </c>
      <c r="K85" s="337"/>
      <c r="L85" s="305"/>
      <c r="M85" s="337"/>
      <c r="N85" s="239"/>
      <c r="O85" s="239">
        <v>60000</v>
      </c>
      <c r="P85" s="523" t="s">
        <v>1588</v>
      </c>
    </row>
    <row r="86" spans="1:16" ht="12.75" customHeight="1" x14ac:dyDescent="0.2">
      <c r="A86" s="303">
        <v>80</v>
      </c>
      <c r="B86" s="518" t="s">
        <v>1586</v>
      </c>
      <c r="C86" s="521"/>
      <c r="D86" s="412">
        <v>85681</v>
      </c>
      <c r="E86" s="354">
        <v>63118015</v>
      </c>
      <c r="F86" s="522" t="s">
        <v>1545</v>
      </c>
      <c r="G86" s="486" t="s">
        <v>1587</v>
      </c>
      <c r="H86" s="356">
        <v>10</v>
      </c>
      <c r="I86" s="516">
        <v>34000</v>
      </c>
      <c r="J86" s="366">
        <f t="shared" si="6"/>
        <v>8548</v>
      </c>
      <c r="K86" s="337"/>
      <c r="L86" s="305"/>
      <c r="M86" s="337"/>
      <c r="N86" s="239"/>
      <c r="O86" s="239">
        <v>8548</v>
      </c>
      <c r="P86" s="523" t="s">
        <v>1588</v>
      </c>
    </row>
    <row r="87" spans="1:16" ht="12.75" customHeight="1" x14ac:dyDescent="0.2">
      <c r="A87" s="303">
        <v>81</v>
      </c>
      <c r="B87" s="518" t="s">
        <v>1586</v>
      </c>
      <c r="C87" s="521"/>
      <c r="D87" s="412">
        <v>85681</v>
      </c>
      <c r="E87" s="354">
        <v>63118015</v>
      </c>
      <c r="F87" s="522" t="s">
        <v>1545</v>
      </c>
      <c r="G87" s="486" t="s">
        <v>1587</v>
      </c>
      <c r="H87" s="356">
        <v>10</v>
      </c>
      <c r="I87" s="516">
        <v>34000</v>
      </c>
      <c r="J87" s="366">
        <f t="shared" si="6"/>
        <v>70000</v>
      </c>
      <c r="K87" s="337"/>
      <c r="L87" s="305"/>
      <c r="M87" s="337"/>
      <c r="N87" s="239"/>
      <c r="O87" s="239">
        <v>70000</v>
      </c>
      <c r="P87" s="523" t="s">
        <v>1588</v>
      </c>
    </row>
    <row r="88" spans="1:16" ht="12.75" customHeight="1" x14ac:dyDescent="0.2">
      <c r="A88" s="303">
        <v>82</v>
      </c>
      <c r="B88" s="518" t="s">
        <v>1586</v>
      </c>
      <c r="C88" s="521"/>
      <c r="D88" s="412">
        <v>85681</v>
      </c>
      <c r="E88" s="354">
        <v>63118015</v>
      </c>
      <c r="F88" s="522" t="s">
        <v>1545</v>
      </c>
      <c r="G88" s="486" t="s">
        <v>1587</v>
      </c>
      <c r="H88" s="356">
        <v>10</v>
      </c>
      <c r="I88" s="516">
        <v>34000</v>
      </c>
      <c r="J88" s="366">
        <f t="shared" si="6"/>
        <v>50000</v>
      </c>
      <c r="K88" s="337"/>
      <c r="L88" s="305"/>
      <c r="M88" s="337"/>
      <c r="N88" s="239"/>
      <c r="O88" s="239">
        <v>50000</v>
      </c>
      <c r="P88" s="523" t="s">
        <v>1588</v>
      </c>
    </row>
    <row r="89" spans="1:16" ht="12.75" customHeight="1" x14ac:dyDescent="0.2">
      <c r="A89" s="303">
        <v>83</v>
      </c>
      <c r="B89" s="518" t="s">
        <v>1586</v>
      </c>
      <c r="C89" s="521"/>
      <c r="D89" s="412">
        <v>85681</v>
      </c>
      <c r="E89" s="354">
        <v>63118015</v>
      </c>
      <c r="F89" s="522" t="s">
        <v>1545</v>
      </c>
      <c r="G89" s="486" t="s">
        <v>1587</v>
      </c>
      <c r="H89" s="356">
        <v>10</v>
      </c>
      <c r="I89" s="516">
        <v>34000</v>
      </c>
      <c r="J89" s="366">
        <f t="shared" si="6"/>
        <v>100000</v>
      </c>
      <c r="K89" s="337"/>
      <c r="L89" s="305"/>
      <c r="M89" s="337"/>
      <c r="N89" s="239"/>
      <c r="O89" s="239">
        <v>100000</v>
      </c>
      <c r="P89" s="523" t="s">
        <v>1588</v>
      </c>
    </row>
    <row r="90" spans="1:16" ht="12.75" customHeight="1" x14ac:dyDescent="0.2">
      <c r="A90" s="303">
        <v>84</v>
      </c>
      <c r="B90" s="518" t="s">
        <v>1586</v>
      </c>
      <c r="C90" s="521"/>
      <c r="D90" s="412">
        <v>85681</v>
      </c>
      <c r="E90" s="354">
        <v>63118015</v>
      </c>
      <c r="F90" s="522" t="s">
        <v>1545</v>
      </c>
      <c r="G90" s="486" t="s">
        <v>1587</v>
      </c>
      <c r="H90" s="356">
        <v>10</v>
      </c>
      <c r="I90" s="516">
        <v>34000</v>
      </c>
      <c r="J90" s="366">
        <f t="shared" si="6"/>
        <v>20000</v>
      </c>
      <c r="K90" s="337"/>
      <c r="L90" s="305"/>
      <c r="M90" s="337"/>
      <c r="N90" s="239"/>
      <c r="O90" s="239">
        <v>20000</v>
      </c>
      <c r="P90" s="523" t="s">
        <v>1588</v>
      </c>
    </row>
    <row r="91" spans="1:16" ht="12.75" customHeight="1" x14ac:dyDescent="0.2">
      <c r="A91" s="303">
        <v>85</v>
      </c>
      <c r="B91" s="518" t="s">
        <v>1572</v>
      </c>
      <c r="C91" s="521"/>
      <c r="D91" s="412">
        <v>87015</v>
      </c>
      <c r="E91" s="354">
        <v>63118015</v>
      </c>
      <c r="F91" s="522" t="s">
        <v>1563</v>
      </c>
      <c r="G91" s="486" t="s">
        <v>1587</v>
      </c>
      <c r="H91" s="356">
        <v>10</v>
      </c>
      <c r="I91" s="516">
        <v>34000</v>
      </c>
      <c r="J91" s="366">
        <f t="shared" si="6"/>
        <v>24000</v>
      </c>
      <c r="K91" s="337"/>
      <c r="L91" s="305"/>
      <c r="M91" s="337"/>
      <c r="N91" s="239"/>
      <c r="O91" s="239">
        <v>24000</v>
      </c>
      <c r="P91" s="523" t="s">
        <v>871</v>
      </c>
    </row>
    <row r="92" spans="1:16" ht="12.75" customHeight="1" x14ac:dyDescent="0.2">
      <c r="A92" s="303">
        <v>86</v>
      </c>
      <c r="B92" s="518" t="s">
        <v>1572</v>
      </c>
      <c r="C92" s="521"/>
      <c r="D92" s="412">
        <v>87015</v>
      </c>
      <c r="E92" s="354">
        <v>63118015</v>
      </c>
      <c r="F92" s="522" t="s">
        <v>1563</v>
      </c>
      <c r="G92" s="486" t="s">
        <v>1587</v>
      </c>
      <c r="H92" s="356">
        <v>10</v>
      </c>
      <c r="I92" s="516">
        <v>14410</v>
      </c>
      <c r="J92" s="366">
        <f t="shared" si="5"/>
        <v>37000</v>
      </c>
      <c r="K92" s="337"/>
      <c r="L92" s="305"/>
      <c r="M92" s="337">
        <v>37000</v>
      </c>
      <c r="N92" s="239"/>
      <c r="O92" s="239"/>
      <c r="P92" s="523" t="s">
        <v>871</v>
      </c>
    </row>
    <row r="93" spans="1:16" ht="12.75" customHeight="1" x14ac:dyDescent="0.2">
      <c r="A93" s="303">
        <v>87</v>
      </c>
      <c r="B93" s="269"/>
      <c r="C93" s="313"/>
      <c r="D93" s="38"/>
      <c r="E93" s="77"/>
      <c r="F93" s="22" t="s">
        <v>1563</v>
      </c>
      <c r="G93" s="106" t="s">
        <v>120</v>
      </c>
      <c r="H93" s="45">
        <v>10</v>
      </c>
      <c r="I93" s="36">
        <v>11110</v>
      </c>
      <c r="J93" s="220">
        <f t="shared" si="5"/>
        <v>7212.46</v>
      </c>
      <c r="K93" s="185">
        <v>7212.46</v>
      </c>
      <c r="L93" s="182"/>
      <c r="M93" s="185"/>
      <c r="N93" s="186"/>
      <c r="O93" s="186"/>
      <c r="P93" s="309"/>
    </row>
    <row r="94" spans="1:16" ht="12.75" customHeight="1" thickBot="1" x14ac:dyDescent="0.25">
      <c r="A94" s="303">
        <v>88</v>
      </c>
      <c r="B94" s="269"/>
      <c r="C94" s="313"/>
      <c r="D94" s="38"/>
      <c r="E94" s="77"/>
      <c r="F94" s="22" t="s">
        <v>1563</v>
      </c>
      <c r="G94" s="106" t="s">
        <v>121</v>
      </c>
      <c r="H94" s="45">
        <v>10</v>
      </c>
      <c r="I94" s="36">
        <v>11110</v>
      </c>
      <c r="J94" s="220">
        <f t="shared" si="5"/>
        <v>15823.47</v>
      </c>
      <c r="K94" s="185">
        <v>15823.47</v>
      </c>
      <c r="L94" s="182"/>
      <c r="M94" s="185"/>
      <c r="N94" s="186"/>
      <c r="O94" s="186"/>
      <c r="P94" s="309"/>
    </row>
    <row r="95" spans="1:16" ht="13.5" thickBot="1" x14ac:dyDescent="0.25">
      <c r="A95" s="200"/>
      <c r="B95" s="203"/>
      <c r="C95" s="202"/>
      <c r="D95" s="203"/>
      <c r="E95" s="203"/>
      <c r="F95" s="202"/>
      <c r="G95" s="203"/>
      <c r="H95" s="202"/>
      <c r="I95" s="204" t="s">
        <v>47</v>
      </c>
      <c r="J95" s="205">
        <f>SUM(J7:J94)</f>
        <v>3137600.5799999996</v>
      </c>
      <c r="K95" s="260">
        <f>SUM(K7:K94)</f>
        <v>55461.16</v>
      </c>
      <c r="L95" s="260">
        <f>SUM(L7:L94)</f>
        <v>150000</v>
      </c>
      <c r="M95" s="260">
        <f>SUM(M7:M94)</f>
        <v>372260.15</v>
      </c>
      <c r="N95" s="260">
        <f>SUM(N7:N94)</f>
        <v>0</v>
      </c>
      <c r="O95" s="260">
        <f>SUM(O7:O94)</f>
        <v>2559879.27</v>
      </c>
      <c r="P95" s="314"/>
    </row>
    <row r="96" spans="1:16" x14ac:dyDescent="0.2">
      <c r="K96" s="336"/>
      <c r="L96" s="336"/>
      <c r="M96" s="336"/>
      <c r="N96" s="336"/>
      <c r="O96" s="336"/>
    </row>
    <row r="97" spans="2:16" x14ac:dyDescent="0.2">
      <c r="J97" s="272"/>
      <c r="K97" s="272"/>
      <c r="L97" s="272"/>
      <c r="M97" s="272"/>
      <c r="O97" s="272"/>
      <c r="P97" s="255"/>
    </row>
    <row r="98" spans="2:16" x14ac:dyDescent="0.2">
      <c r="B98" s="2"/>
      <c r="D98" s="2"/>
      <c r="E98" s="2"/>
      <c r="G98" s="2"/>
      <c r="K98" s="262"/>
    </row>
    <row r="99" spans="2:16" x14ac:dyDescent="0.2">
      <c r="B99" s="2"/>
      <c r="D99" s="2"/>
      <c r="E99" s="2"/>
      <c r="G99" s="2"/>
      <c r="K99" s="262"/>
      <c r="O99" s="310"/>
    </row>
    <row r="100" spans="2:16" x14ac:dyDescent="0.2">
      <c r="M100" s="274"/>
    </row>
    <row r="101" spans="2:16" x14ac:dyDescent="0.2">
      <c r="O101" s="310"/>
    </row>
  </sheetData>
  <autoFilter ref="A6:P52" xr:uid="{00000000-0009-0000-0000-000006000000}"/>
  <phoneticPr fontId="2" type="noConversion"/>
  <pageMargins left="0.75" right="0.75" top="1" bottom="1" header="0.5" footer="0.5"/>
  <pageSetup scale="80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19"/>
  <sheetViews>
    <sheetView zoomScale="110" zoomScaleNormal="110" workbookViewId="0">
      <selection activeCell="A13" sqref="A13:XFD15"/>
    </sheetView>
  </sheetViews>
  <sheetFormatPr defaultRowHeight="12.75" x14ac:dyDescent="0.2"/>
  <cols>
    <col min="1" max="1" width="3.42578125" style="2" customWidth="1"/>
    <col min="2" max="2" width="10.28515625" style="3" customWidth="1"/>
    <col min="3" max="3" width="9.28515625" style="2" customWidth="1"/>
    <col min="4" max="4" width="6.85546875" style="3" customWidth="1"/>
    <col min="5" max="5" width="9.85546875" style="3" customWidth="1"/>
    <col min="6" max="6" width="8.28515625" style="2" customWidth="1"/>
    <col min="7" max="7" width="21.7109375" style="3" customWidth="1"/>
    <col min="8" max="8" width="4" style="2" customWidth="1"/>
    <col min="9" max="9" width="6.85546875" style="2" customWidth="1"/>
    <col min="10" max="10" width="7.85546875" style="2" customWidth="1"/>
    <col min="11" max="11" width="8.7109375" style="2" customWidth="1"/>
    <col min="12" max="12" width="7.140625" style="2" customWidth="1"/>
    <col min="13" max="13" width="7.5703125" style="2" customWidth="1"/>
    <col min="14" max="14" width="6.7109375" style="2" customWidth="1"/>
    <col min="15" max="15" width="7" style="2" customWidth="1"/>
    <col min="16" max="16" width="16.7109375" style="2" customWidth="1"/>
    <col min="17" max="17" width="9.140625" style="2"/>
    <col min="18" max="18" width="11.42578125" style="2" customWidth="1"/>
    <col min="19" max="16384" width="9.140625" style="2"/>
  </cols>
  <sheetData>
    <row r="1" spans="1:19" s="81" customFormat="1" ht="21" customHeight="1" x14ac:dyDescent="0.25">
      <c r="B1" s="91"/>
      <c r="C1" s="125" t="s">
        <v>65</v>
      </c>
      <c r="D1" s="339"/>
      <c r="E1" s="340"/>
      <c r="F1" s="126"/>
      <c r="P1" s="107"/>
    </row>
    <row r="2" spans="1:19" s="81" customFormat="1" ht="15" x14ac:dyDescent="0.25">
      <c r="B2" s="91"/>
      <c r="C2" s="125" t="s">
        <v>1</v>
      </c>
      <c r="D2" s="339"/>
      <c r="E2" s="340"/>
      <c r="F2" s="126"/>
      <c r="P2" s="107"/>
    </row>
    <row r="3" spans="1:19" s="81" customFormat="1" ht="15" x14ac:dyDescent="0.25">
      <c r="A3" s="82"/>
      <c r="B3" s="92"/>
      <c r="C3" s="125" t="s">
        <v>82</v>
      </c>
      <c r="D3" s="340"/>
      <c r="E3" s="339"/>
      <c r="F3" s="126"/>
      <c r="P3" s="107"/>
    </row>
    <row r="4" spans="1:19" s="81" customFormat="1" ht="11.25" customHeight="1" x14ac:dyDescent="0.2">
      <c r="B4" s="91"/>
      <c r="C4" s="176"/>
      <c r="D4" s="107"/>
      <c r="E4" s="107"/>
      <c r="G4" s="107"/>
      <c r="P4" s="107"/>
    </row>
    <row r="5" spans="1:19" ht="12" customHeight="1" x14ac:dyDescent="0.2"/>
    <row r="6" spans="1:19" s="6" customFormat="1" ht="16.5" thickBot="1" x14ac:dyDescent="0.3">
      <c r="A6" s="33" t="s">
        <v>114</v>
      </c>
      <c r="B6" s="94"/>
      <c r="C6" s="33"/>
      <c r="D6" s="94"/>
      <c r="E6" s="94"/>
      <c r="F6" s="33"/>
      <c r="G6" s="94"/>
      <c r="H6" s="33"/>
      <c r="I6" s="33"/>
      <c r="J6" s="33"/>
      <c r="K6" s="33"/>
      <c r="L6" s="7"/>
      <c r="M6" s="7"/>
      <c r="N6" s="7"/>
      <c r="O6" s="7"/>
      <c r="P6" s="7"/>
      <c r="Q6" s="7"/>
      <c r="R6" s="7"/>
      <c r="S6" s="7"/>
    </row>
    <row r="7" spans="1:19" s="6" customFormat="1" ht="13.5" thickBot="1" x14ac:dyDescent="0.25">
      <c r="A7" s="240" t="s">
        <v>2</v>
      </c>
      <c r="B7" s="207" t="s">
        <v>49</v>
      </c>
      <c r="C7" s="224" t="s">
        <v>48</v>
      </c>
      <c r="D7" s="209" t="s">
        <v>0</v>
      </c>
      <c r="E7" s="210" t="s">
        <v>3</v>
      </c>
      <c r="F7" s="211" t="s">
        <v>50</v>
      </c>
      <c r="G7" s="241" t="s">
        <v>4</v>
      </c>
      <c r="H7" s="240" t="s">
        <v>28</v>
      </c>
      <c r="I7" s="243" t="s">
        <v>5</v>
      </c>
      <c r="J7" s="244" t="s">
        <v>6</v>
      </c>
      <c r="K7" s="245" t="s">
        <v>7</v>
      </c>
      <c r="L7" s="246" t="s">
        <v>8</v>
      </c>
      <c r="M7" s="244" t="s">
        <v>9</v>
      </c>
      <c r="N7" s="247" t="s">
        <v>10</v>
      </c>
      <c r="O7" s="244" t="s">
        <v>11</v>
      </c>
      <c r="P7" s="270" t="s">
        <v>12</v>
      </c>
    </row>
    <row r="8" spans="1:19" s="6" customFormat="1" x14ac:dyDescent="0.2">
      <c r="A8" s="16">
        <v>1</v>
      </c>
      <c r="B8" s="101"/>
      <c r="C8" s="16"/>
      <c r="D8" s="97"/>
      <c r="E8" s="97"/>
      <c r="F8" s="36" t="s">
        <v>128</v>
      </c>
      <c r="G8" s="74" t="s">
        <v>93</v>
      </c>
      <c r="H8" s="45">
        <v>10</v>
      </c>
      <c r="I8" s="37">
        <v>11110</v>
      </c>
      <c r="J8" s="221">
        <f t="shared" ref="J8:J11" si="0">SUM(K8+L8+M8+N8+O8)</f>
        <v>2801.04</v>
      </c>
      <c r="K8" s="272">
        <v>2801.04</v>
      </c>
      <c r="L8" s="192"/>
      <c r="M8" s="192"/>
      <c r="N8" s="192"/>
      <c r="O8" s="192"/>
      <c r="P8" s="343"/>
      <c r="R8" s="441"/>
    </row>
    <row r="9" spans="1:19" s="6" customFormat="1" x14ac:dyDescent="0.2">
      <c r="A9" s="16">
        <v>2</v>
      </c>
      <c r="B9" s="403" t="s">
        <v>376</v>
      </c>
      <c r="C9" s="68" t="s">
        <v>327</v>
      </c>
      <c r="D9" s="97">
        <v>28763</v>
      </c>
      <c r="E9" s="97">
        <v>63119575</v>
      </c>
      <c r="F9" s="35" t="s">
        <v>377</v>
      </c>
      <c r="G9" s="74" t="s">
        <v>378</v>
      </c>
      <c r="H9" s="45">
        <v>10</v>
      </c>
      <c r="I9" s="48">
        <v>13440</v>
      </c>
      <c r="J9" s="220">
        <f t="shared" si="0"/>
        <v>1000</v>
      </c>
      <c r="K9" s="316"/>
      <c r="L9" s="182"/>
      <c r="M9" s="182">
        <v>1000</v>
      </c>
      <c r="N9" s="182"/>
      <c r="O9" s="182"/>
      <c r="P9" s="106" t="s">
        <v>379</v>
      </c>
    </row>
    <row r="10" spans="1:19" s="6" customFormat="1" x14ac:dyDescent="0.2">
      <c r="A10" s="8">
        <v>3</v>
      </c>
      <c r="B10" s="112"/>
      <c r="C10" s="17"/>
      <c r="D10" s="97"/>
      <c r="E10" s="97"/>
      <c r="F10" s="312" t="s">
        <v>735</v>
      </c>
      <c r="G10" s="74" t="s">
        <v>94</v>
      </c>
      <c r="H10" s="45">
        <v>10</v>
      </c>
      <c r="I10" s="37">
        <v>11110</v>
      </c>
      <c r="J10" s="220">
        <f t="shared" si="0"/>
        <v>2807.27</v>
      </c>
      <c r="K10" s="223">
        <v>2807.27</v>
      </c>
      <c r="L10" s="192"/>
      <c r="M10" s="185"/>
      <c r="N10" s="192"/>
      <c r="O10" s="192"/>
      <c r="P10" s="407"/>
    </row>
    <row r="11" spans="1:19" s="6" customFormat="1" x14ac:dyDescent="0.2">
      <c r="A11" s="16">
        <v>4</v>
      </c>
      <c r="B11" s="112" t="s">
        <v>491</v>
      </c>
      <c r="C11" s="17" t="s">
        <v>492</v>
      </c>
      <c r="D11" s="97">
        <v>53407</v>
      </c>
      <c r="E11" s="97">
        <v>63119575</v>
      </c>
      <c r="F11" s="312" t="s">
        <v>819</v>
      </c>
      <c r="G11" s="80" t="s">
        <v>835</v>
      </c>
      <c r="H11" s="30">
        <v>10</v>
      </c>
      <c r="I11" s="31">
        <v>13445</v>
      </c>
      <c r="J11" s="220">
        <f t="shared" si="0"/>
        <v>449.7</v>
      </c>
      <c r="K11" s="223"/>
      <c r="L11" s="192"/>
      <c r="M11" s="185">
        <v>449.7</v>
      </c>
      <c r="N11" s="192"/>
      <c r="O11" s="192"/>
      <c r="P11" s="407" t="s">
        <v>494</v>
      </c>
    </row>
    <row r="12" spans="1:19" s="6" customFormat="1" ht="13.5" thickBot="1" x14ac:dyDescent="0.25">
      <c r="A12" s="8">
        <v>5</v>
      </c>
      <c r="B12" s="112"/>
      <c r="C12" s="427"/>
      <c r="D12" s="97"/>
      <c r="E12" s="97"/>
      <c r="F12" s="312" t="s">
        <v>1563</v>
      </c>
      <c r="G12" s="74" t="s">
        <v>95</v>
      </c>
      <c r="H12" s="45">
        <v>10</v>
      </c>
      <c r="I12" s="37">
        <v>11110</v>
      </c>
      <c r="J12" s="221">
        <f t="shared" ref="J12" si="1">SUM(K12+L12+M12+N12+O12)</f>
        <v>2807.27</v>
      </c>
      <c r="K12" s="185">
        <v>2807.27</v>
      </c>
      <c r="L12" s="192"/>
      <c r="M12" s="185"/>
      <c r="N12" s="192"/>
      <c r="O12" s="192"/>
      <c r="P12" s="407"/>
    </row>
    <row r="13" spans="1:19" ht="13.5" thickBot="1" x14ac:dyDescent="0.25">
      <c r="A13" s="232"/>
      <c r="B13" s="234"/>
      <c r="C13" s="233"/>
      <c r="D13" s="234"/>
      <c r="E13" s="234"/>
      <c r="F13" s="233"/>
      <c r="G13" s="234"/>
      <c r="H13" s="233"/>
      <c r="I13" s="235" t="s">
        <v>42</v>
      </c>
      <c r="J13" s="236">
        <f>SUM(J8:J12)</f>
        <v>9865.2799999999988</v>
      </c>
      <c r="K13" s="236">
        <f>SUM(K8:K12)</f>
        <v>8415.58</v>
      </c>
      <c r="L13" s="199">
        <f>SUM(L8:L12)</f>
        <v>0</v>
      </c>
      <c r="M13" s="199">
        <f>SUM(M8:M12)</f>
        <v>1449.7</v>
      </c>
      <c r="N13" s="199">
        <f>SUM(N8:N12)</f>
        <v>0</v>
      </c>
      <c r="O13" s="199">
        <f>SUM(O8:O12)</f>
        <v>0</v>
      </c>
      <c r="P13" s="235"/>
    </row>
    <row r="14" spans="1:19" x14ac:dyDescent="0.2">
      <c r="K14" s="336"/>
      <c r="L14" s="336"/>
      <c r="M14" s="336"/>
      <c r="N14" s="336"/>
      <c r="O14" s="336"/>
      <c r="P14" s="336"/>
    </row>
    <row r="15" spans="1:19" x14ac:dyDescent="0.2">
      <c r="J15" s="272"/>
      <c r="K15" s="272"/>
      <c r="M15" s="311"/>
      <c r="P15" s="27"/>
    </row>
    <row r="19" s="2" customFormat="1" x14ac:dyDescent="0.2"/>
  </sheetData>
  <autoFilter ref="A7:P7" xr:uid="{00000000-0009-0000-0000-000007000000}"/>
  <phoneticPr fontId="2" type="noConversion"/>
  <pageMargins left="0.75" right="0.75" top="1" bottom="1" header="0.5" footer="0.5"/>
  <pageSetup scale="80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35"/>
  <sheetViews>
    <sheetView zoomScale="110" zoomScaleNormal="110" workbookViewId="0">
      <selection activeCell="K21" sqref="K21:O21"/>
    </sheetView>
  </sheetViews>
  <sheetFormatPr defaultRowHeight="12.75" x14ac:dyDescent="0.2"/>
  <cols>
    <col min="1" max="1" width="3.42578125" style="2" customWidth="1"/>
    <col min="2" max="2" width="11.140625" style="87" customWidth="1"/>
    <col min="3" max="3" width="9" style="2" customWidth="1"/>
    <col min="4" max="4" width="6.42578125" style="3" customWidth="1"/>
    <col min="5" max="5" width="10.140625" style="3" customWidth="1"/>
    <col min="6" max="6" width="8.28515625" style="2" customWidth="1"/>
    <col min="7" max="7" width="20.7109375" style="3" customWidth="1"/>
    <col min="8" max="8" width="4" style="2" customWidth="1"/>
    <col min="9" max="9" width="6" style="2" customWidth="1"/>
    <col min="10" max="10" width="10.140625" style="2" customWidth="1"/>
    <col min="11" max="11" width="8" style="2" customWidth="1"/>
    <col min="12" max="12" width="6.5703125" style="2" customWidth="1"/>
    <col min="13" max="13" width="8" style="2" customWidth="1"/>
    <col min="14" max="14" width="6.85546875" style="2" customWidth="1"/>
    <col min="15" max="15" width="8.5703125" style="2" customWidth="1"/>
    <col min="16" max="16" width="25.28515625" style="2" customWidth="1"/>
    <col min="17" max="17" width="9.140625" style="2"/>
    <col min="18" max="18" width="11.28515625" style="2" customWidth="1"/>
    <col min="19" max="16384" width="9.140625" style="2"/>
  </cols>
  <sheetData>
    <row r="1" spans="1:19" s="81" customFormat="1" ht="21" customHeight="1" x14ac:dyDescent="0.25">
      <c r="B1" s="91"/>
      <c r="C1" s="125" t="s">
        <v>65</v>
      </c>
      <c r="D1" s="339"/>
      <c r="E1" s="340"/>
      <c r="F1" s="126"/>
      <c r="P1" s="107"/>
    </row>
    <row r="2" spans="1:19" s="81" customFormat="1" ht="15" x14ac:dyDescent="0.25">
      <c r="B2" s="91"/>
      <c r="C2" s="125" t="s">
        <v>1</v>
      </c>
      <c r="D2" s="339"/>
      <c r="E2" s="340"/>
      <c r="F2" s="126"/>
      <c r="P2" s="107"/>
    </row>
    <row r="3" spans="1:19" s="81" customFormat="1" ht="15" x14ac:dyDescent="0.25">
      <c r="A3" s="82"/>
      <c r="B3" s="92"/>
      <c r="C3" s="125" t="s">
        <v>82</v>
      </c>
      <c r="D3" s="340"/>
      <c r="E3" s="339"/>
      <c r="F3" s="126"/>
      <c r="P3" s="107"/>
    </row>
    <row r="4" spans="1:19" s="81" customFormat="1" ht="20.25" customHeight="1" x14ac:dyDescent="0.2">
      <c r="B4" s="91"/>
      <c r="C4" s="176"/>
      <c r="D4" s="107"/>
      <c r="E4" s="107"/>
      <c r="G4" s="107"/>
      <c r="P4" s="107"/>
    </row>
    <row r="5" spans="1:19" x14ac:dyDescent="0.2">
      <c r="A5" s="23"/>
      <c r="B5" s="111"/>
      <c r="C5" s="23"/>
      <c r="D5" s="99"/>
      <c r="E5" s="99"/>
      <c r="F5" s="23"/>
      <c r="G5" s="99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</row>
    <row r="6" spans="1:19" s="6" customFormat="1" ht="16.5" thickBot="1" x14ac:dyDescent="0.3">
      <c r="A6" s="33" t="s">
        <v>113</v>
      </c>
      <c r="B6" s="100"/>
      <c r="C6" s="33"/>
      <c r="D6" s="94"/>
      <c r="E6" s="94"/>
      <c r="F6" s="33"/>
      <c r="G6" s="94"/>
      <c r="H6" s="33"/>
      <c r="I6" s="33"/>
      <c r="J6" s="33"/>
      <c r="K6" s="33"/>
      <c r="L6" s="7"/>
      <c r="M6" s="7"/>
      <c r="N6" s="7"/>
      <c r="O6" s="7"/>
      <c r="P6" s="7"/>
      <c r="Q6" s="7"/>
      <c r="R6" s="7"/>
      <c r="S6" s="7"/>
    </row>
    <row r="7" spans="1:19" s="6" customFormat="1" ht="13.5" thickBot="1" x14ac:dyDescent="0.25">
      <c r="A7" s="240" t="s">
        <v>2</v>
      </c>
      <c r="B7" s="207" t="s">
        <v>49</v>
      </c>
      <c r="C7" s="224" t="s">
        <v>48</v>
      </c>
      <c r="D7" s="209" t="s">
        <v>0</v>
      </c>
      <c r="E7" s="210" t="s">
        <v>3</v>
      </c>
      <c r="F7" s="211" t="s">
        <v>50</v>
      </c>
      <c r="G7" s="241" t="s">
        <v>4</v>
      </c>
      <c r="H7" s="240" t="s">
        <v>28</v>
      </c>
      <c r="I7" s="243" t="s">
        <v>5</v>
      </c>
      <c r="J7" s="244" t="s">
        <v>6</v>
      </c>
      <c r="K7" s="245" t="s">
        <v>7</v>
      </c>
      <c r="L7" s="246" t="s">
        <v>8</v>
      </c>
      <c r="M7" s="244" t="s">
        <v>9</v>
      </c>
      <c r="N7" s="247" t="s">
        <v>10</v>
      </c>
      <c r="O7" s="244" t="s">
        <v>11</v>
      </c>
      <c r="P7" s="244" t="s">
        <v>12</v>
      </c>
    </row>
    <row r="8" spans="1:19" s="6" customFormat="1" x14ac:dyDescent="0.2">
      <c r="A8" s="25">
        <v>1</v>
      </c>
      <c r="B8" s="112"/>
      <c r="C8" s="68"/>
      <c r="D8" s="103"/>
      <c r="E8" s="102"/>
      <c r="F8" s="36" t="s">
        <v>128</v>
      </c>
      <c r="G8" s="74" t="s">
        <v>93</v>
      </c>
      <c r="H8" s="45">
        <v>10</v>
      </c>
      <c r="I8" s="37">
        <v>11110</v>
      </c>
      <c r="J8" s="221">
        <f t="shared" ref="J8:J18" si="0">SUM(K8+L8+M8+N8+O8)</f>
        <v>9807.5</v>
      </c>
      <c r="K8" s="272">
        <v>9807.5</v>
      </c>
      <c r="L8" s="192"/>
      <c r="M8" s="192"/>
      <c r="N8" s="192"/>
      <c r="O8" s="192"/>
      <c r="P8" s="26"/>
      <c r="R8" s="441"/>
    </row>
    <row r="9" spans="1:19" s="6" customFormat="1" x14ac:dyDescent="0.2">
      <c r="A9" s="21">
        <v>2</v>
      </c>
      <c r="B9" s="266" t="s">
        <v>263</v>
      </c>
      <c r="C9" s="330" t="s">
        <v>264</v>
      </c>
      <c r="D9" s="97">
        <v>17338</v>
      </c>
      <c r="E9" s="73">
        <v>63147015</v>
      </c>
      <c r="F9" s="35" t="s">
        <v>234</v>
      </c>
      <c r="G9" s="74" t="s">
        <v>257</v>
      </c>
      <c r="H9" s="45">
        <v>10</v>
      </c>
      <c r="I9" s="48">
        <v>13440</v>
      </c>
      <c r="J9" s="315">
        <f t="shared" si="0"/>
        <v>300</v>
      </c>
      <c r="K9" s="316"/>
      <c r="L9" s="182"/>
      <c r="M9" s="182">
        <v>300</v>
      </c>
      <c r="N9" s="182"/>
      <c r="O9" s="182"/>
      <c r="P9" s="106" t="s">
        <v>258</v>
      </c>
    </row>
    <row r="10" spans="1:19" s="6" customFormat="1" x14ac:dyDescent="0.2">
      <c r="A10" s="25">
        <v>3</v>
      </c>
      <c r="B10" s="266" t="s">
        <v>263</v>
      </c>
      <c r="C10" s="330" t="s">
        <v>264</v>
      </c>
      <c r="D10" s="97">
        <v>17349</v>
      </c>
      <c r="E10" s="73">
        <v>63147015</v>
      </c>
      <c r="F10" s="35" t="s">
        <v>234</v>
      </c>
      <c r="G10" s="74" t="s">
        <v>257</v>
      </c>
      <c r="H10" s="45">
        <v>10</v>
      </c>
      <c r="I10" s="48">
        <v>13440</v>
      </c>
      <c r="J10" s="315">
        <f t="shared" si="0"/>
        <v>300</v>
      </c>
      <c r="K10" s="316"/>
      <c r="L10" s="182"/>
      <c r="M10" s="182">
        <v>300</v>
      </c>
      <c r="N10" s="182"/>
      <c r="O10" s="182"/>
      <c r="P10" s="106" t="s">
        <v>137</v>
      </c>
    </row>
    <row r="11" spans="1:19" s="6" customFormat="1" x14ac:dyDescent="0.2">
      <c r="A11" s="21">
        <v>4</v>
      </c>
      <c r="B11" s="266" t="s">
        <v>263</v>
      </c>
      <c r="C11" s="330" t="s">
        <v>264</v>
      </c>
      <c r="D11" s="97">
        <v>17359</v>
      </c>
      <c r="E11" s="73">
        <v>63147015</v>
      </c>
      <c r="F11" s="35" t="s">
        <v>234</v>
      </c>
      <c r="G11" s="74" t="s">
        <v>257</v>
      </c>
      <c r="H11" s="45">
        <v>10</v>
      </c>
      <c r="I11" s="48">
        <v>13440</v>
      </c>
      <c r="J11" s="315">
        <f t="shared" si="0"/>
        <v>300</v>
      </c>
      <c r="K11" s="316"/>
      <c r="L11" s="182"/>
      <c r="M11" s="182">
        <v>300</v>
      </c>
      <c r="N11" s="182"/>
      <c r="O11" s="182"/>
      <c r="P11" s="106" t="s">
        <v>261</v>
      </c>
    </row>
    <row r="12" spans="1:19" s="6" customFormat="1" x14ac:dyDescent="0.2">
      <c r="A12" s="25">
        <v>5</v>
      </c>
      <c r="B12" s="266"/>
      <c r="C12" s="330"/>
      <c r="D12" s="97"/>
      <c r="E12" s="73"/>
      <c r="F12" s="416" t="s">
        <v>338</v>
      </c>
      <c r="G12" s="355" t="s">
        <v>1553</v>
      </c>
      <c r="H12" s="356">
        <v>10</v>
      </c>
      <c r="I12" s="488">
        <v>34000</v>
      </c>
      <c r="J12" s="495">
        <f t="shared" si="0"/>
        <v>200000</v>
      </c>
      <c r="K12" s="493"/>
      <c r="L12" s="239"/>
      <c r="M12" s="239"/>
      <c r="N12" s="239"/>
      <c r="O12" s="239">
        <v>200000</v>
      </c>
      <c r="P12" s="496"/>
    </row>
    <row r="13" spans="1:19" s="6" customFormat="1" x14ac:dyDescent="0.2">
      <c r="A13" s="21">
        <v>6</v>
      </c>
      <c r="B13" s="266"/>
      <c r="C13" s="330"/>
      <c r="D13" s="97"/>
      <c r="E13" s="73"/>
      <c r="F13" s="35" t="s">
        <v>735</v>
      </c>
      <c r="G13" s="74" t="s">
        <v>94</v>
      </c>
      <c r="H13" s="45">
        <v>10</v>
      </c>
      <c r="I13" s="37">
        <v>11110</v>
      </c>
      <c r="J13" s="315">
        <f t="shared" si="0"/>
        <v>9807.5</v>
      </c>
      <c r="K13" s="316">
        <v>9807.5</v>
      </c>
      <c r="L13" s="186"/>
      <c r="M13" s="186"/>
      <c r="N13" s="186"/>
      <c r="O13" s="186"/>
      <c r="P13" s="464"/>
    </row>
    <row r="14" spans="1:19" s="6" customFormat="1" x14ac:dyDescent="0.2">
      <c r="A14" s="25">
        <v>7</v>
      </c>
      <c r="B14" s="266" t="s">
        <v>133</v>
      </c>
      <c r="C14" s="330" t="s">
        <v>134</v>
      </c>
      <c r="D14" s="97">
        <v>50679</v>
      </c>
      <c r="E14" s="73">
        <v>63147015</v>
      </c>
      <c r="F14" s="35" t="s">
        <v>795</v>
      </c>
      <c r="G14" s="74" t="s">
        <v>136</v>
      </c>
      <c r="H14" s="45">
        <v>10</v>
      </c>
      <c r="I14" s="48">
        <v>13445</v>
      </c>
      <c r="J14" s="315">
        <f t="shared" si="0"/>
        <v>449.7</v>
      </c>
      <c r="K14" s="316"/>
      <c r="L14" s="186"/>
      <c r="M14" s="186">
        <v>449.7</v>
      </c>
      <c r="N14" s="186"/>
      <c r="O14" s="186"/>
      <c r="P14" s="464" t="s">
        <v>137</v>
      </c>
    </row>
    <row r="15" spans="1:19" s="6" customFormat="1" x14ac:dyDescent="0.2">
      <c r="A15" s="21">
        <v>8</v>
      </c>
      <c r="B15" s="112" t="s">
        <v>138</v>
      </c>
      <c r="C15" s="68" t="s">
        <v>139</v>
      </c>
      <c r="D15" s="103">
        <v>50688</v>
      </c>
      <c r="E15" s="73">
        <v>63147015</v>
      </c>
      <c r="F15" s="35" t="s">
        <v>795</v>
      </c>
      <c r="G15" s="74" t="s">
        <v>136</v>
      </c>
      <c r="H15" s="45">
        <v>10</v>
      </c>
      <c r="I15" s="48">
        <v>13445</v>
      </c>
      <c r="J15" s="221">
        <f t="shared" si="0"/>
        <v>492.45</v>
      </c>
      <c r="K15" s="194"/>
      <c r="L15" s="192"/>
      <c r="M15" s="186">
        <v>492.45</v>
      </c>
      <c r="N15" s="192"/>
      <c r="O15" s="192"/>
      <c r="P15" s="407" t="s">
        <v>141</v>
      </c>
    </row>
    <row r="16" spans="1:19" s="6" customFormat="1" x14ac:dyDescent="0.2">
      <c r="A16" s="21">
        <v>9</v>
      </c>
      <c r="B16" s="112" t="s">
        <v>491</v>
      </c>
      <c r="C16" s="17" t="s">
        <v>492</v>
      </c>
      <c r="D16" s="97">
        <v>53407</v>
      </c>
      <c r="E16" s="97">
        <v>63147015</v>
      </c>
      <c r="F16" s="312" t="s">
        <v>819</v>
      </c>
      <c r="G16" s="80" t="s">
        <v>835</v>
      </c>
      <c r="H16" s="30">
        <v>10</v>
      </c>
      <c r="I16" s="31">
        <v>13445</v>
      </c>
      <c r="J16" s="220">
        <f t="shared" ref="J16" si="1">SUM(K16+L16+M16+N16+O16)</f>
        <v>449.7</v>
      </c>
      <c r="K16" s="223"/>
      <c r="L16" s="192"/>
      <c r="M16" s="185">
        <v>449.7</v>
      </c>
      <c r="N16" s="192"/>
      <c r="O16" s="192"/>
      <c r="P16" s="407" t="s">
        <v>494</v>
      </c>
    </row>
    <row r="17" spans="1:16" s="6" customFormat="1" x14ac:dyDescent="0.2">
      <c r="A17" s="25">
        <v>10</v>
      </c>
      <c r="B17" s="267" t="s">
        <v>495</v>
      </c>
      <c r="C17" s="66" t="s">
        <v>837</v>
      </c>
      <c r="D17" s="98">
        <v>53441</v>
      </c>
      <c r="E17" s="97">
        <v>63147015</v>
      </c>
      <c r="F17" s="312" t="s">
        <v>836</v>
      </c>
      <c r="G17" s="80" t="s">
        <v>835</v>
      </c>
      <c r="H17" s="30">
        <v>10</v>
      </c>
      <c r="I17" s="31">
        <v>13445</v>
      </c>
      <c r="J17" s="221">
        <f t="shared" si="0"/>
        <v>362.8</v>
      </c>
      <c r="K17" s="408"/>
      <c r="L17" s="239"/>
      <c r="M17" s="185">
        <v>362.8</v>
      </c>
      <c r="N17" s="186"/>
      <c r="O17" s="186"/>
      <c r="P17" s="409" t="s">
        <v>508</v>
      </c>
    </row>
    <row r="18" spans="1:16" s="6" customFormat="1" x14ac:dyDescent="0.2">
      <c r="A18" s="25">
        <v>11</v>
      </c>
      <c r="B18" s="267" t="s">
        <v>849</v>
      </c>
      <c r="C18" s="66" t="s">
        <v>850</v>
      </c>
      <c r="D18" s="97">
        <v>53601</v>
      </c>
      <c r="E18" s="97">
        <v>63147015</v>
      </c>
      <c r="F18" s="312" t="s">
        <v>819</v>
      </c>
      <c r="G18" s="80" t="s">
        <v>851</v>
      </c>
      <c r="H18" s="30">
        <v>10</v>
      </c>
      <c r="I18" s="31">
        <v>13140</v>
      </c>
      <c r="J18" s="221">
        <f t="shared" si="0"/>
        <v>230</v>
      </c>
      <c r="K18" s="378"/>
      <c r="L18" s="239"/>
      <c r="M18" s="185">
        <v>230</v>
      </c>
      <c r="N18" s="186"/>
      <c r="O18" s="186"/>
      <c r="P18" s="409" t="s">
        <v>852</v>
      </c>
    </row>
    <row r="19" spans="1:16" s="6" customFormat="1" ht="13.5" thickBot="1" x14ac:dyDescent="0.25">
      <c r="A19" s="25">
        <v>12</v>
      </c>
      <c r="B19" s="267"/>
      <c r="C19" s="66"/>
      <c r="D19" s="97"/>
      <c r="E19" s="97"/>
      <c r="F19" s="312" t="s">
        <v>1563</v>
      </c>
      <c r="G19" s="74" t="s">
        <v>76</v>
      </c>
      <c r="H19" s="45">
        <v>10</v>
      </c>
      <c r="I19" s="37">
        <v>11110</v>
      </c>
      <c r="J19" s="221">
        <f>SUM(K19+L19+M19+N19+O19)</f>
        <v>9392.49</v>
      </c>
      <c r="K19" s="378">
        <v>9392.49</v>
      </c>
      <c r="L19" s="239"/>
      <c r="M19" s="185"/>
      <c r="N19" s="186"/>
      <c r="O19" s="186"/>
      <c r="P19" s="409"/>
    </row>
    <row r="20" spans="1:16" s="6" customFormat="1" ht="13.5" thickBot="1" x14ac:dyDescent="0.25">
      <c r="A20" s="232"/>
      <c r="B20" s="248"/>
      <c r="C20" s="233"/>
      <c r="D20" s="234"/>
      <c r="E20" s="234"/>
      <c r="F20" s="233"/>
      <c r="G20" s="234"/>
      <c r="H20" s="233"/>
      <c r="I20" s="235" t="s">
        <v>42</v>
      </c>
      <c r="J20" s="236">
        <f>SUM(J8:J19)</f>
        <v>231892.14</v>
      </c>
      <c r="K20" s="236">
        <f>SUM(K8:K19)</f>
        <v>29007.489999999998</v>
      </c>
      <c r="L20" s="236">
        <f>SUM(L8:L19)</f>
        <v>0</v>
      </c>
      <c r="M20" s="236">
        <f>SUM(M8:M19)</f>
        <v>2884.65</v>
      </c>
      <c r="N20" s="236">
        <f>SUM(N8:N19)</f>
        <v>0</v>
      </c>
      <c r="O20" s="199">
        <f>SUM(O8:O19)</f>
        <v>200000</v>
      </c>
      <c r="P20" s="235"/>
    </row>
    <row r="21" spans="1:16" s="6" customFormat="1" x14ac:dyDescent="0.2">
      <c r="A21" s="2"/>
      <c r="B21" s="87"/>
      <c r="C21" s="2"/>
      <c r="D21" s="3"/>
      <c r="E21" s="3"/>
      <c r="F21" s="2"/>
      <c r="G21" s="3"/>
      <c r="H21" s="2"/>
      <c r="I21" s="2"/>
      <c r="J21" s="2"/>
      <c r="K21" s="336"/>
      <c r="L21" s="336"/>
      <c r="M21" s="336"/>
      <c r="N21" s="336"/>
      <c r="O21" s="336"/>
      <c r="P21" s="2"/>
    </row>
    <row r="22" spans="1:16" s="6" customFormat="1" x14ac:dyDescent="0.2">
      <c r="A22" s="2"/>
      <c r="B22" s="87"/>
      <c r="C22" s="2"/>
      <c r="D22" s="3"/>
      <c r="E22" s="3"/>
      <c r="F22" s="2"/>
      <c r="G22" s="3"/>
      <c r="H22" s="2"/>
      <c r="I22" s="2"/>
      <c r="J22" s="262"/>
      <c r="K22" s="272"/>
      <c r="L22" s="2"/>
      <c r="M22" s="272"/>
      <c r="N22" s="2"/>
      <c r="O22" s="2"/>
      <c r="P22" s="27"/>
    </row>
    <row r="23" spans="1:16" s="6" customFormat="1" x14ac:dyDescent="0.2">
      <c r="A23" s="2"/>
      <c r="B23" s="87"/>
      <c r="C23" s="2"/>
      <c r="D23" s="3"/>
      <c r="E23" s="3"/>
      <c r="F23" s="2"/>
      <c r="G23" s="3"/>
      <c r="H23" s="2"/>
      <c r="I23" s="2"/>
      <c r="J23" s="2"/>
      <c r="K23" s="2"/>
      <c r="L23" s="2"/>
      <c r="M23" s="2"/>
      <c r="N23" s="2"/>
      <c r="O23" s="2"/>
      <c r="P23" s="2"/>
    </row>
    <row r="24" spans="1:16" s="6" customFormat="1" x14ac:dyDescent="0.2">
      <c r="A24" s="2"/>
      <c r="B24" s="87"/>
      <c r="C24" s="2"/>
      <c r="D24" s="3"/>
      <c r="E24" s="3"/>
      <c r="F24" s="2"/>
      <c r="G24" s="3"/>
      <c r="H24" s="2"/>
      <c r="I24" s="2"/>
      <c r="J24" s="2"/>
      <c r="K24" s="2"/>
      <c r="L24" s="2"/>
      <c r="M24" s="2"/>
      <c r="N24" s="2"/>
      <c r="O24" s="2"/>
      <c r="P24" s="2"/>
    </row>
    <row r="25" spans="1:16" s="6" customFormat="1" x14ac:dyDescent="0.2">
      <c r="A25" s="2"/>
      <c r="B25" s="87"/>
      <c r="C25" s="2"/>
      <c r="D25" s="3"/>
      <c r="E25" s="3"/>
      <c r="F25" s="2"/>
      <c r="G25" s="3"/>
      <c r="H25" s="2"/>
      <c r="I25" s="2"/>
      <c r="J25" s="2"/>
      <c r="K25" s="2"/>
      <c r="L25" s="2"/>
      <c r="M25" s="2"/>
      <c r="N25" s="2"/>
      <c r="O25" s="2"/>
      <c r="P25" s="2"/>
    </row>
    <row r="26" spans="1:16" s="6" customFormat="1" x14ac:dyDescent="0.2">
      <c r="A26" s="2"/>
      <c r="B26" s="87"/>
      <c r="C26" s="2"/>
      <c r="D26" s="3"/>
      <c r="E26" s="3"/>
      <c r="F26" s="2"/>
      <c r="G26" s="3"/>
      <c r="H26" s="2"/>
      <c r="I26" s="2"/>
      <c r="J26" s="2"/>
      <c r="K26" s="2"/>
      <c r="L26" s="2"/>
      <c r="M26" s="2"/>
      <c r="N26" s="2"/>
      <c r="O26" s="2"/>
      <c r="P26" s="2"/>
    </row>
    <row r="27" spans="1:16" s="6" customFormat="1" x14ac:dyDescent="0.2">
      <c r="A27" s="2"/>
      <c r="B27" s="87"/>
      <c r="C27" s="2"/>
      <c r="D27" s="3"/>
      <c r="E27" s="3"/>
      <c r="F27" s="2"/>
      <c r="G27" s="3"/>
      <c r="H27" s="2"/>
      <c r="I27" s="2"/>
      <c r="J27" s="2"/>
      <c r="K27" s="2"/>
      <c r="L27" s="2"/>
      <c r="M27" s="2"/>
      <c r="N27" s="2"/>
      <c r="O27" s="2"/>
      <c r="P27" s="2"/>
    </row>
    <row r="28" spans="1:16" s="6" customFormat="1" x14ac:dyDescent="0.2">
      <c r="A28" s="2"/>
      <c r="B28" s="87"/>
      <c r="C28" s="2"/>
      <c r="D28" s="3"/>
      <c r="E28" s="3"/>
      <c r="F28" s="2"/>
      <c r="G28" s="3"/>
      <c r="H28" s="2"/>
      <c r="I28" s="2"/>
      <c r="J28" s="2"/>
      <c r="K28" s="2"/>
      <c r="L28" s="2"/>
      <c r="M28" s="2"/>
      <c r="N28" s="2"/>
      <c r="O28" s="2"/>
      <c r="P28" s="2"/>
    </row>
    <row r="29" spans="1:16" s="6" customFormat="1" x14ac:dyDescent="0.2">
      <c r="A29" s="2"/>
      <c r="B29" s="87"/>
      <c r="C29" s="2"/>
      <c r="D29" s="3"/>
      <c r="E29" s="3"/>
      <c r="F29" s="2"/>
      <c r="G29" s="3"/>
      <c r="H29" s="2"/>
      <c r="I29" s="2"/>
      <c r="J29" s="2"/>
      <c r="K29" s="2"/>
      <c r="L29" s="2"/>
      <c r="M29" s="2"/>
      <c r="N29" s="2"/>
      <c r="O29" s="2"/>
      <c r="P29" s="2"/>
    </row>
    <row r="35" spans="7:7" x14ac:dyDescent="0.2">
      <c r="G35" s="3" t="s">
        <v>57</v>
      </c>
    </row>
  </sheetData>
  <autoFilter ref="A7:P25" xr:uid="{00000000-0009-0000-0000-000008000000}"/>
  <phoneticPr fontId="2" type="noConversion"/>
  <pageMargins left="0.75" right="0.75" top="1" bottom="1" header="0.5" footer="0.5"/>
  <pageSetup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Zyra e Kryetarit-16015</vt:lpstr>
      <vt:lpstr>Administrata-16315</vt:lpstr>
      <vt:lpstr>Inspekcioni-16629</vt:lpstr>
      <vt:lpstr>Prokurimi-16775</vt:lpstr>
      <vt:lpstr>Zyra e Kuvendit Komunal-16915</vt:lpstr>
      <vt:lpstr>Buxheti-17515</vt:lpstr>
      <vt:lpstr>Sherbimet Publike-18015-18275</vt:lpstr>
      <vt:lpstr>Zyra e Komuniteteve-19575</vt:lpstr>
      <vt:lpstr>Bujqsi-47015</vt:lpstr>
      <vt:lpstr>Ekonomi-48015</vt:lpstr>
      <vt:lpstr>Kadaster-65075</vt:lpstr>
      <vt:lpstr>Urbanizem-66080</vt:lpstr>
      <vt:lpstr>Shendetësi-73024-73900 </vt:lpstr>
      <vt:lpstr>Sherb.Sociale-75571</vt:lpstr>
      <vt:lpstr>Sherb.Soc.Rezidenciale-75572</vt:lpstr>
      <vt:lpstr>Kulturë-85015</vt:lpstr>
      <vt:lpstr>Arsim-92075-93420-94620</vt:lpstr>
      <vt:lpstr>Raport_TM1</vt:lpstr>
    </vt:vector>
  </TitlesOfParts>
  <Company>KD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ZSelmonaj</dc:creator>
  <cp:lastModifiedBy>Zoje Selmonaj</cp:lastModifiedBy>
  <cp:lastPrinted>2025-04-03T11:41:23Z</cp:lastPrinted>
  <dcterms:created xsi:type="dcterms:W3CDTF">2009-02-19T09:27:36Z</dcterms:created>
  <dcterms:modified xsi:type="dcterms:W3CDTF">2025-04-04T12:12:45Z</dcterms:modified>
</cp:coreProperties>
</file>